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KTI\3_LAS\8. Javni pozivi\JP 2019-4\Projekti v pripravi\Table_Panorama_APP\Priloga 1 Financni nacrt\"/>
    </mc:Choice>
  </mc:AlternateContent>
  <xr:revisionPtr revIDLastSave="0" documentId="13_ncr:1_{13DD6AF9-8EE7-4965-BEE2-0C615647D38F}" xr6:coauthVersionLast="47" xr6:coauthVersionMax="47" xr10:uidLastSave="{00000000-0000-0000-0000-000000000000}"/>
  <bookViews>
    <workbookView xWindow="2880" yWindow="135" windowWidth="25785" windowHeight="14385" firstSheet="2" activeTab="5" xr2:uid="{00000000-000D-0000-FFFF-FFFF00000000}"/>
  </bookViews>
  <sheets>
    <sheet name="1. PODATKI-Navodila" sheetId="2" r:id="rId1"/>
    <sheet name="2. FINANČNI NAČRT" sheetId="1" r:id="rId2"/>
    <sheet name="3.zbirno-aktivnosti" sheetId="8" r:id="rId3"/>
    <sheet name="4.zbirno-partneri" sheetId="12" r:id="rId4"/>
    <sheet name="5.zbirno-partner_kat. stroškov" sheetId="13" r:id="rId5"/>
    <sheet name="List1" sheetId="14" r:id="rId6"/>
  </sheets>
  <definedNames>
    <definedName name="_xlnm._FilterDatabase" localSheetId="1" hidden="1">'2. FINANČNI NAČRT'!$B$10:$O$37</definedName>
    <definedName name="Enota">'1. PODATKI-Navodila'!$K$48:$K$57</definedName>
    <definedName name="Kategorija_stroška">'1. PODATKI-Navodila'!$A$48:$A$53</definedName>
    <definedName name="Naziv_aktivnosti">'1. PODATKI-Navodila'!$A$23:$A$30</definedName>
    <definedName name="Naziv_partnerja">'1. PODATKI-Navodila'!$A$7:$A$17</definedName>
    <definedName name="_xlnm.Print_Area" localSheetId="0">'1. PODATKI-Navodila'!$A$1:$H$39</definedName>
    <definedName name="_xlnm.Print_Area" localSheetId="1">'2. FINANČNI NAČRT'!$A$1:$Q$39</definedName>
    <definedName name="_xlnm.Print_Area" localSheetId="2">'3.zbirno-aktivnosti'!$A$1:$F$85</definedName>
    <definedName name="_xlnm.Print_Area" localSheetId="3">'4.zbirno-partneri'!$A$1:$F$93</definedName>
    <definedName name="_xlnm.Print_Area" localSheetId="4">'5.zbirno-partner_kat. stroškov'!$A$1:$H$78</definedName>
    <definedName name="_xlnm.Print_Titles" localSheetId="1">'2. FINANČNI NAČRT'!$9:$10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J13" i="1"/>
  <c r="H14" i="1"/>
  <c r="H13" i="1"/>
  <c r="K13" i="1" s="1"/>
  <c r="H12" i="1"/>
  <c r="H11" i="1"/>
  <c r="N27" i="1"/>
  <c r="N28" i="1"/>
  <c r="N29" i="1"/>
  <c r="N30" i="1"/>
  <c r="H27" i="1"/>
  <c r="J27" i="1" s="1"/>
  <c r="K27" i="1" s="1"/>
  <c r="H28" i="1"/>
  <c r="J28" i="1" s="1"/>
  <c r="H29" i="1"/>
  <c r="H30" i="1"/>
  <c r="J30" i="1" s="1"/>
  <c r="K30" i="1" s="1"/>
  <c r="N17" i="1"/>
  <c r="H17" i="1"/>
  <c r="N15" i="1"/>
  <c r="H15" i="1"/>
  <c r="K12" i="1" l="1"/>
  <c r="P12" i="1" s="1"/>
  <c r="O30" i="1"/>
  <c r="P13" i="1"/>
  <c r="J12" i="1"/>
  <c r="O12" i="1"/>
  <c r="O13" i="1"/>
  <c r="P30" i="1"/>
  <c r="P27" i="1"/>
  <c r="J29" i="1"/>
  <c r="K29" i="1" s="1"/>
  <c r="P29" i="1" s="1"/>
  <c r="O27" i="1"/>
  <c r="O29" i="1"/>
  <c r="K28" i="1"/>
  <c r="P28" i="1" s="1"/>
  <c r="O28" i="1"/>
  <c r="O17" i="1"/>
  <c r="J17" i="1"/>
  <c r="K17" i="1" s="1"/>
  <c r="P17" i="1" s="1"/>
  <c r="O15" i="1"/>
  <c r="J15" i="1"/>
  <c r="K15" i="1" s="1"/>
  <c r="P15" i="1" s="1"/>
  <c r="N14" i="1" l="1"/>
  <c r="N16" i="1"/>
  <c r="N18" i="1"/>
  <c r="N19" i="1"/>
  <c r="N20" i="1"/>
  <c r="N21" i="1"/>
  <c r="N22" i="1"/>
  <c r="N23" i="1"/>
  <c r="N24" i="1"/>
  <c r="N25" i="1"/>
  <c r="N26" i="1"/>
  <c r="N31" i="1"/>
  <c r="N32" i="1"/>
  <c r="H16" i="1"/>
  <c r="H18" i="1"/>
  <c r="H19" i="1"/>
  <c r="H20" i="1"/>
  <c r="H21" i="1"/>
  <c r="H22" i="1"/>
  <c r="H23" i="1"/>
  <c r="H24" i="1"/>
  <c r="H25" i="1"/>
  <c r="H26" i="1"/>
  <c r="H31" i="1"/>
  <c r="H32" i="1"/>
  <c r="N11" i="1"/>
  <c r="J11" i="1"/>
  <c r="K11" i="1" s="1"/>
  <c r="O14" i="1" l="1"/>
  <c r="J14" i="1"/>
  <c r="K14" i="1" s="1"/>
  <c r="P14" i="1" s="1"/>
  <c r="O23" i="1"/>
  <c r="O19" i="1"/>
  <c r="O31" i="1"/>
  <c r="O16" i="1"/>
  <c r="O32" i="1"/>
  <c r="O20" i="1"/>
  <c r="O24" i="1"/>
  <c r="O21" i="1"/>
  <c r="O25" i="1"/>
  <c r="P11" i="1"/>
  <c r="O26" i="1"/>
  <c r="O22" i="1"/>
  <c r="O18" i="1"/>
  <c r="O11" i="1"/>
  <c r="L34" i="1" l="1"/>
  <c r="L37" i="1" l="1"/>
  <c r="J26" i="1"/>
  <c r="K26" i="1" s="1"/>
  <c r="P26" i="1" s="1"/>
  <c r="J25" i="1"/>
  <c r="K25" i="1" s="1"/>
  <c r="P25" i="1" s="1"/>
  <c r="J32" i="1" l="1"/>
  <c r="K32" i="1" s="1"/>
  <c r="P32" i="1" s="1"/>
  <c r="J31" i="1"/>
  <c r="K31" i="1" s="1"/>
  <c r="P31" i="1" s="1"/>
  <c r="J23" i="1" l="1"/>
  <c r="K23" i="1" s="1"/>
  <c r="P23" i="1" s="1"/>
  <c r="J22" i="1"/>
  <c r="K22" i="1" s="1"/>
  <c r="P22" i="1" s="1"/>
  <c r="J16" i="1" l="1"/>
  <c r="K16" i="1" s="1"/>
  <c r="P16" i="1" s="1"/>
  <c r="J24" i="1"/>
  <c r="K24" i="1" s="1"/>
  <c r="P24" i="1" s="1"/>
  <c r="J18" i="1"/>
  <c r="K18" i="1" s="1"/>
  <c r="P18" i="1" s="1"/>
  <c r="J19" i="1"/>
  <c r="K19" i="1" s="1"/>
  <c r="P19" i="1" s="1"/>
  <c r="J21" i="1"/>
  <c r="K21" i="1" s="1"/>
  <c r="P21" i="1" s="1"/>
  <c r="J20" i="1" l="1"/>
  <c r="K20" i="1" s="1"/>
  <c r="P20" i="1" s="1"/>
  <c r="N34" i="1" l="1"/>
  <c r="N37" i="1" s="1"/>
  <c r="J34" i="1"/>
  <c r="J37" i="1" s="1"/>
  <c r="H34" i="1" l="1"/>
  <c r="H37" i="1" s="1"/>
  <c r="K34" i="1"/>
  <c r="K37" i="1" s="1"/>
  <c r="P34" i="1" l="1"/>
  <c r="P37" i="1" s="1"/>
  <c r="O34" i="1"/>
  <c r="O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 Medved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Roman Medved:</t>
        </r>
        <r>
          <rPr>
            <sz val="9"/>
            <color indexed="81"/>
            <rFont val="Tahoma"/>
            <family val="2"/>
            <charset val="238"/>
          </rPr>
          <t xml:space="preserve">
V Tabelo 1 (rumeno) dopišite nazive partnerjev v enakem vrstnem redu, kot ste jih vpisali v Vlogi za prijavo operacije (Poglavje 2).
Primer:
VP Občina Vodice
P1 Turistična zveza
P2 ….
P3 ….
Po vnosu podatkov v Tabelo 1 v orodni vrstici kliknite "Podatki" in nato izberite "Osveži vse".
Vneseni podatki se bodo prenesli v tabelo List 2 -  FINANČNI NAČRT - spustni seznam v celicah stolpca  "Nosilec stroška"</t>
        </r>
      </text>
    </comment>
    <comment ref="A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Roman Medved:</t>
        </r>
        <r>
          <rPr>
            <sz val="9"/>
            <color indexed="81"/>
            <rFont val="Tahoma"/>
            <family val="2"/>
            <charset val="238"/>
          </rPr>
          <t xml:space="preserve">
v Tabelo 2 (rumeno) vpišite nazive aktivnosti v enakem vrstnem redu, kot ste jih vpisali v Vlogi za prijavo operacije (Poglavje 4.3.).
Aktivnosti A1 Vodenje projekta in A2 Promocija projekta so obvezne in jih ne smete izbrisati ali spreminjati. Aktivnosti A1 in A2 morate načrtovati v vseh fazah izvajanja projekta. Načrtujete lahko največ 8 različnih aktivnosti.
Primer:
A1 Vodenje projekta
A2 Obveščanje javnosti
A3 Izvedba delavnic
A4 Razvoj nove storitve
A5 .... 
A6 ....
Po vnosu podatkov v Tabelo 2 v orodni vrstici kliknite "Podatki" in nato izberite "Osveži vse".
Vneseni podatki se bodo prenesli v tabelo List 2 -  FINANČNI NAČRT - spustni seznam v celicah stolpca  "Naziv aktivnosti"</t>
        </r>
      </text>
    </comment>
  </commentList>
</comments>
</file>

<file path=xl/sharedStrings.xml><?xml version="1.0" encoding="utf-8"?>
<sst xmlns="http://schemas.openxmlformats.org/spreadsheetml/2006/main" count="436" uniqueCount="110">
  <si>
    <t>SKUPAJ</t>
  </si>
  <si>
    <t xml:space="preserve"> DDV (€)</t>
  </si>
  <si>
    <t>Naziv aktivnosti</t>
  </si>
  <si>
    <t>Kategorija stroška</t>
  </si>
  <si>
    <t>Enota</t>
  </si>
  <si>
    <t>Količina</t>
  </si>
  <si>
    <t>SKLOP A – OPERACIJE SOFINANCIRANE IZ EKSRP</t>
  </si>
  <si>
    <t>Delež sofinancira-nja (%)</t>
  </si>
  <si>
    <t>Znesek sofinancira-nja (€)</t>
  </si>
  <si>
    <t>Tabela 3 - Kategorija stroška</t>
  </si>
  <si>
    <t>FAZA 1</t>
  </si>
  <si>
    <t>SKUPAJ FAZA 2 (ZAHTEVEK 2)</t>
  </si>
  <si>
    <t>Vsota od Znesek sofinancira-nja (€)</t>
  </si>
  <si>
    <t>Faza</t>
  </si>
  <si>
    <t>SKUPAJ FAZA 1 (ZAHTEVEK 1)</t>
  </si>
  <si>
    <t>A1 Vodenje projekta</t>
  </si>
  <si>
    <t>SKUPAJ OPERACIJA</t>
  </si>
  <si>
    <t>POMEMBNO</t>
  </si>
  <si>
    <t>Tabela 4: Enote</t>
  </si>
  <si>
    <t>kos</t>
  </si>
  <si>
    <t>človek/ura</t>
  </si>
  <si>
    <t>človek/dan</t>
  </si>
  <si>
    <r>
      <t>m</t>
    </r>
    <r>
      <rPr>
        <vertAlign val="superscript"/>
        <sz val="10"/>
        <rFont val="Arial CE"/>
        <charset val="238"/>
      </rPr>
      <t>2</t>
    </r>
  </si>
  <si>
    <t>komplet</t>
  </si>
  <si>
    <t>ha</t>
  </si>
  <si>
    <t>število</t>
  </si>
  <si>
    <t>dan</t>
  </si>
  <si>
    <t>ura</t>
  </si>
  <si>
    <t>drugo</t>
  </si>
  <si>
    <t>Kategorija stroška:</t>
  </si>
  <si>
    <t>1.2. Stroški za službena potovanja (potni nalogi)</t>
  </si>
  <si>
    <t>1.3. Druge vrste plačil za opravljeno delo (avtorske in podjemne pogodbe, študentsko delo)</t>
  </si>
  <si>
    <t>4.1. Prispevek v naravi v obliki dela</t>
  </si>
  <si>
    <t>Oznake vrstic</t>
  </si>
  <si>
    <t>(prazno)</t>
  </si>
  <si>
    <t>Skupna vsota</t>
  </si>
  <si>
    <t>SKUPAJ FAZA 3 (ZAHTEVEK 3)</t>
  </si>
  <si>
    <t>DDV (%)</t>
  </si>
  <si>
    <t>/</t>
  </si>
  <si>
    <t>Cena na enoto brez DDV (€)</t>
  </si>
  <si>
    <t xml:space="preserve">Skupna vrednost brez DDV (€) </t>
  </si>
  <si>
    <t>Tabela 5: DDV</t>
  </si>
  <si>
    <t>Skupna vrednost z DDV (€)</t>
  </si>
  <si>
    <t>P5  ………………….</t>
  </si>
  <si>
    <t>P6  ………………….</t>
  </si>
  <si>
    <t>P7  ………………….</t>
  </si>
  <si>
    <t>P8  ………………….</t>
  </si>
  <si>
    <t>P9  ………………….</t>
  </si>
  <si>
    <t>P10  ………………….</t>
  </si>
  <si>
    <t>P11  ………………….</t>
  </si>
  <si>
    <t>P12  ………………….</t>
  </si>
  <si>
    <t>A4  ………………….</t>
  </si>
  <si>
    <t>A5  ………………….</t>
  </si>
  <si>
    <t>A6  ………………….</t>
  </si>
  <si>
    <t>A7  ………………….</t>
  </si>
  <si>
    <t>A8  ………………….</t>
  </si>
  <si>
    <t>5.1. Splošni stroški - stroški storitev zunanjih izvajalcev (arhitekti, projektanti, študija izvedljivosti, …) - do 10% upr. str. operacije</t>
  </si>
  <si>
    <t xml:space="preserve">Vsota od Skupna vrednost brez DDV (€) </t>
  </si>
  <si>
    <t>Vsota od Skupna vrednost z DDV (€)</t>
  </si>
  <si>
    <t>Lastna sredstva brez DDV(€)</t>
  </si>
  <si>
    <t>Lastna sredstva z DDV (€)</t>
  </si>
  <si>
    <t>Vsota od Lastna sredstva z DDV (€)</t>
  </si>
  <si>
    <r>
      <t xml:space="preserve">Upravičen strošek (€) </t>
    </r>
    <r>
      <rPr>
        <b/>
        <sz val="10"/>
        <rFont val="Calibri"/>
        <family val="2"/>
        <charset val="238"/>
        <scheme val="minor"/>
      </rPr>
      <t>znesek brez DDV</t>
    </r>
  </si>
  <si>
    <t>OPOZORILO:</t>
  </si>
  <si>
    <t xml:space="preserve">3. Splošni stroški - stroški storitev zunanjih izvajalcev (arhitekti, projektanti, študija izvedljivosti, …) lahko zajemajo največ deset odstotkov (10 %) upravičenih stroškov projekta. </t>
  </si>
  <si>
    <t xml:space="preserve">1. Stroški "A1 Vodenje projekta" lahko zajemajo največ deset odstotkov (10 %) upravičenih stroškov projekta. </t>
  </si>
  <si>
    <t xml:space="preserve">2. Stroški "A2 Promocija projekta" lahko zajemajo največ deset odstotkov (10 %) upravičenih stroškov projekta. </t>
  </si>
  <si>
    <t xml:space="preserve">4. Stroški nakupa zemljišč lahko zajemajo največ deset odstotkov (10 %) upravičenih stroškov projekta. </t>
  </si>
  <si>
    <r>
      <t>Po vnosu podatkov v Tabelo 1 in Tabelo 2 v orodni vrstici kliknite "</t>
    </r>
    <r>
      <rPr>
        <b/>
        <sz val="12"/>
        <color rgb="FFFF0000"/>
        <rFont val="Arial CE"/>
        <charset val="238"/>
      </rPr>
      <t>Podatki</t>
    </r>
    <r>
      <rPr>
        <b/>
        <sz val="12"/>
        <rFont val="Arial CE"/>
        <charset val="238"/>
      </rPr>
      <t>" in nato izberite "</t>
    </r>
    <r>
      <rPr>
        <b/>
        <sz val="12"/>
        <color rgb="FFFF0000"/>
        <rFont val="Arial CE"/>
        <charset val="238"/>
      </rPr>
      <t>Osveži vse</t>
    </r>
    <r>
      <rPr>
        <b/>
        <sz val="12"/>
        <rFont val="Arial CE"/>
        <charset val="238"/>
      </rPr>
      <t>"</t>
    </r>
  </si>
  <si>
    <t>4.2. Prispevek v naravi v obliki blaga</t>
  </si>
  <si>
    <t>Vsota od Upravičen strošek (€) znesek brez DDV</t>
  </si>
  <si>
    <t>5. Znesek sofinanciranja ne sme presegati 50.000,00 EUR. Če presega morate zmanjšati višino upravičenih stroškov.</t>
  </si>
  <si>
    <t>Vsota od  DDV (€)</t>
  </si>
  <si>
    <t>Upravičen strošek (€) znesek brez DDV</t>
  </si>
  <si>
    <t>Priloga 1: Finančni načrt projekta</t>
  </si>
  <si>
    <t>3.1. Stroški materiala, naložb in storitev</t>
  </si>
  <si>
    <t>3.2. Stroški nakupa zemljišč (do 10% upravičenih stroškov operacije)</t>
  </si>
  <si>
    <t>2.1. Stroški koordinacije in vodenja operacije (do 10% upravičenih stroškov)</t>
  </si>
  <si>
    <t>2.2. Stroški promocije in obveščanja javnosti o operaciji (do 10% upravičenih stroškov)</t>
  </si>
  <si>
    <t>Opombe (št. ponudbe,..)</t>
  </si>
  <si>
    <r>
      <rPr>
        <b/>
        <sz val="10"/>
        <color rgb="FFFF0000"/>
        <rFont val="Arial CE"/>
        <charset val="238"/>
      </rPr>
      <t>Tabela 2</t>
    </r>
    <r>
      <rPr>
        <b/>
        <sz val="10"/>
        <rFont val="Arial CE"/>
        <charset val="238"/>
      </rPr>
      <t>: Naziv aktivnosti (kratek opis - največ 30 zankov)</t>
    </r>
  </si>
  <si>
    <t xml:space="preserve">Finančne podatke vnašate v naslednji list:
2. FINANČNI NAČRT
Po zaključku vnosa v orodni vrstici ponovno kliknite "Podatki" in nato izberite "Osveži vse"
</t>
  </si>
  <si>
    <t>Začetek izvajanja:</t>
  </si>
  <si>
    <t>Zaključek izvajanja:</t>
  </si>
  <si>
    <t>4.3. Prispevek v obliki zemljišč</t>
  </si>
  <si>
    <t>1.1. Stroški plač in povračil stroškov v zvezi z delom zaposlenih</t>
  </si>
  <si>
    <t>Nosilec stroška-partner</t>
  </si>
  <si>
    <r>
      <rPr>
        <b/>
        <sz val="10"/>
        <color rgb="FFFF0000"/>
        <rFont val="Arial CE"/>
        <charset val="238"/>
      </rPr>
      <t>Tabela 1</t>
    </r>
    <r>
      <rPr>
        <b/>
        <sz val="10"/>
        <rFont val="Arial CE"/>
        <charset val="238"/>
      </rPr>
      <t>:Nosilec stroška - Naziv partnerja (kratek naziv - največ 25 znakov)</t>
    </r>
  </si>
  <si>
    <t>Liste 3., 4., in 5. ne izpolnjujete. Podatki se prenašajo avtomatsko in služijo za kontrolo.
NATISNETE IN PODPIŠETE SAMO LIST 2: FINANČNI NAČRT</t>
  </si>
  <si>
    <r>
      <t xml:space="preserve">V stolpcih 2 - " Naziv aktivnosti", 3 -  "Nosilec stroška", 4 - Kategorija stroška",  5 - "Enota"  in 9 - DDV (%) se nahajajo spustni seznami. Kliknite npr. celico B14, prikaže se puščica na katero kliknete in se odpre spustni seznam. V primeru spremembe opisa aktivnosti ali spremembe v partnerstvu morate ponoviti postopek vpisa na prvem listu (PODATKI-Navodila). V stolpcu 17 (Opombe) vpišite številko ponudbe oziroma naziv zunanjega izvajalca na katerega se nanaša strošek. Po zaključku vnosa ponovno v orodni vrstici kliknite "Podatki" in nato izberite "Osveži vse".
</t>
    </r>
    <r>
      <rPr>
        <b/>
        <sz val="14"/>
        <rFont val="Calibri"/>
        <family val="2"/>
        <charset val="238"/>
        <scheme val="minor"/>
      </rPr>
      <t>OPOZORILO:</t>
    </r>
    <r>
      <rPr>
        <sz val="11"/>
        <rFont val="Calibri"/>
        <family val="2"/>
        <charset val="238"/>
        <scheme val="minor"/>
      </rPr>
      <t xml:space="preserve">
1. Stroški "A1 Vodenje projekta" lahko zajemajo največ deset odstotkov (10 %) upravičenih stroškov projekta. 
2. Stroški "A2 Promocija projekta" lahko zajemajo največ deset odstotkov (10 %) upravičenih stroškov projekta. 
3. Splošni stroški - stroški storitev zunanjih izvajalcev (arhitekti, projektanti, študija izvedljivosti, …) lahko zajemajo največ deset odstotkov (10 %) upravičenih stroškov projekta. 
4. Stroški nakupa zemljišč lahko zajemajo največ deset odstotkov (10 %) upravičenih stroškov projekta.
5. Znesek sofinanciranja ne sme presegati 50.000,00 EUR. Če presega, morate zmanjšati višino upravičenih stroškov.</t>
    </r>
  </si>
  <si>
    <t>V kolikor potrebujete dodatne vrstice, jih vstavljajte PRED zadnjo vrstico v posamezni fazi (za FAZO 1 to pomeni, da vstavljate nove vrstice v območju vrstice 13 do vrstice 25). Le tako se bodo podatki seštevali avtomatsko. Bodite pozorni, da pri kopiranju ohranite/kopirate tudi že vpisane formule (jih ne spreminjate). V stolpec 1 obvezno tudi vpišite ali gre za FAZO 1, fazo 2  ali FAZO 3. Vse zneske vpisujte do dve decimalki natančno.</t>
  </si>
  <si>
    <t>Aktivnosti A1 Vodenje operacije in A2 Promocija projekta so obvezne! Celice obarvane rumeno vsebujejo formule in se izpolnijo avtomatsko. Ne spreminjajte torej vsebine stolpcev 8,10,13,14,15 in 16!</t>
  </si>
  <si>
    <t>VP Občina Vodice</t>
  </si>
  <si>
    <t>P1 Občina Medvode</t>
  </si>
  <si>
    <t>P3 Občina Trzin</t>
  </si>
  <si>
    <t>P2 Občina Mengeš</t>
  </si>
  <si>
    <t>P4  Turistična zveza Medvode</t>
  </si>
  <si>
    <t>A3 Promocija projekta</t>
  </si>
  <si>
    <t>Naziv projekta: TABLE PANORAMA APP</t>
  </si>
  <si>
    <t>A2 Postavitev info tabel</t>
  </si>
  <si>
    <t>(Več elementov)</t>
  </si>
  <si>
    <t>ponudba JZ Sotočje</t>
  </si>
  <si>
    <t>ponudba NOMAGO</t>
  </si>
  <si>
    <t>Panorama 54-2022</t>
  </si>
  <si>
    <t>prostovoljno delo</t>
  </si>
  <si>
    <t>Panorama 52-2022</t>
  </si>
  <si>
    <t>ponudba RRA LUR</t>
  </si>
  <si>
    <t>Ime in priimek: Aco Franc Šuštar
podpis 
žig nosilca operacije (vodilnega partnerja)</t>
  </si>
  <si>
    <t>Kraj in datum: Vodice, 10.11.2022</t>
  </si>
  <si>
    <t>ponudba Gostilna Dobnikar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</si>
</sst>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yy;@"/>
  </numFmts>
  <fonts count="29" x14ac:knownFonts="1"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rgb="FFFF0000"/>
      <name val="Arial CE"/>
      <charset val="238"/>
    </font>
    <font>
      <vertAlign val="superscript"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color theme="0"/>
      <name val="Arial CE"/>
      <charset val="238"/>
    </font>
    <font>
      <sz val="14"/>
      <color theme="0"/>
      <name val="Arial CE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4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charset val="238"/>
    </font>
    <font>
      <sz val="14"/>
      <name val="Arial CE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  <font>
      <b/>
      <sz val="10"/>
      <color theme="1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rgb="FF6893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" fontId="1" fillId="2" borderId="6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4" fontId="6" fillId="3" borderId="4" xfId="0" applyNumberFormat="1" applyFont="1" applyFill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4" fontId="2" fillId="0" borderId="14" xfId="0" applyNumberFormat="1" applyFont="1" applyBorder="1" applyAlignment="1">
      <alignment vertical="top"/>
    </xf>
    <xf numFmtId="0" fontId="0" fillId="0" borderId="4" xfId="0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9" borderId="0" xfId="0" applyFont="1" applyFill="1" applyBorder="1" applyAlignment="1">
      <alignment vertical="top"/>
    </xf>
    <xf numFmtId="4" fontId="8" fillId="8" borderId="9" xfId="0" applyNumberFormat="1" applyFont="1" applyFill="1" applyBorder="1" applyAlignment="1">
      <alignment vertical="center"/>
    </xf>
    <xf numFmtId="0" fontId="0" fillId="5" borderId="4" xfId="0" applyFill="1" applyBorder="1"/>
    <xf numFmtId="0" fontId="7" fillId="5" borderId="4" xfId="0" applyFont="1" applyFill="1" applyBorder="1"/>
    <xf numFmtId="0" fontId="11" fillId="0" borderId="0" xfId="0" applyFont="1"/>
    <xf numFmtId="0" fontId="0" fillId="0" borderId="0" xfId="0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4" fontId="1" fillId="0" borderId="12" xfId="0" applyNumberFormat="1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4" fontId="1" fillId="0" borderId="6" xfId="0" applyNumberFormat="1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4" fontId="2" fillId="2" borderId="5" xfId="0" applyNumberFormat="1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0" fontId="16" fillId="5" borderId="4" xfId="0" applyFont="1" applyFill="1" applyBorder="1"/>
    <xf numFmtId="0" fontId="16" fillId="0" borderId="0" xfId="0" applyFont="1"/>
    <xf numFmtId="0" fontId="17" fillId="0" borderId="0" xfId="0" applyFont="1"/>
    <xf numFmtId="0" fontId="15" fillId="10" borderId="0" xfId="0" applyFont="1" applyFill="1"/>
    <xf numFmtId="4" fontId="5" fillId="11" borderId="7" xfId="0" applyNumberFormat="1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vertical="center"/>
    </xf>
    <xf numFmtId="9" fontId="0" fillId="0" borderId="0" xfId="0" applyNumberFormat="1"/>
    <xf numFmtId="10" fontId="0" fillId="0" borderId="0" xfId="0" applyNumberFormat="1"/>
    <xf numFmtId="0" fontId="13" fillId="9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9" fillId="10" borderId="0" xfId="0" applyFont="1" applyFill="1"/>
    <xf numFmtId="0" fontId="20" fillId="12" borderId="0" xfId="0" applyFont="1" applyFill="1"/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3" fontId="2" fillId="6" borderId="4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4" fontId="6" fillId="3" borderId="7" xfId="0" applyNumberFormat="1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4" fontId="6" fillId="3" borderId="7" xfId="0" applyNumberFormat="1" applyFont="1" applyFill="1" applyBorder="1" applyAlignment="1">
      <alignment vertical="center" wrapText="1"/>
    </xf>
    <xf numFmtId="0" fontId="2" fillId="6" borderId="20" xfId="0" applyFont="1" applyFill="1" applyBorder="1" applyAlignment="1">
      <alignment horizontal="center" vertical="top"/>
    </xf>
    <xf numFmtId="3" fontId="2" fillId="6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3" fontId="2" fillId="6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" fontId="6" fillId="13" borderId="7" xfId="0" applyNumberFormat="1" applyFont="1" applyFill="1" applyBorder="1" applyAlignment="1">
      <alignment vertical="top" wrapText="1"/>
    </xf>
    <xf numFmtId="0" fontId="6" fillId="7" borderId="4" xfId="0" applyFont="1" applyFill="1" applyBorder="1" applyAlignment="1">
      <alignment vertical="center"/>
    </xf>
    <xf numFmtId="0" fontId="6" fillId="9" borderId="4" xfId="0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4" fontId="6" fillId="4" borderId="4" xfId="0" applyNumberFormat="1" applyFont="1" applyFill="1" applyBorder="1" applyAlignment="1">
      <alignment vertical="center"/>
    </xf>
    <xf numFmtId="10" fontId="18" fillId="9" borderId="4" xfId="1" applyNumberFormat="1" applyFont="1" applyFill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9" fontId="6" fillId="4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/>
    </xf>
    <xf numFmtId="0" fontId="6" fillId="9" borderId="19" xfId="0" applyFont="1" applyFill="1" applyBorder="1" applyAlignment="1">
      <alignment vertical="center"/>
    </xf>
    <xf numFmtId="4" fontId="6" fillId="0" borderId="19" xfId="0" applyNumberFormat="1" applyFont="1" applyFill="1" applyBorder="1" applyAlignment="1">
      <alignment vertical="center" wrapText="1"/>
    </xf>
    <xf numFmtId="2" fontId="6" fillId="0" borderId="19" xfId="0" applyNumberFormat="1" applyFont="1" applyBorder="1" applyAlignment="1">
      <alignment vertical="center"/>
    </xf>
    <xf numFmtId="4" fontId="6" fillId="4" borderId="19" xfId="0" applyNumberFormat="1" applyFont="1" applyFill="1" applyBorder="1" applyAlignment="1">
      <alignment vertical="center"/>
    </xf>
    <xf numFmtId="10" fontId="18" fillId="9" borderId="19" xfId="1" applyNumberFormat="1" applyFont="1" applyFill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center" wrapText="1"/>
    </xf>
    <xf numFmtId="4" fontId="5" fillId="9" borderId="16" xfId="0" applyNumberFormat="1" applyFont="1" applyFill="1" applyBorder="1" applyAlignment="1">
      <alignment vertical="center" wrapText="1"/>
    </xf>
    <xf numFmtId="0" fontId="2" fillId="9" borderId="0" xfId="0" applyFont="1" applyFill="1" applyBorder="1" applyAlignment="1">
      <alignment vertical="center"/>
    </xf>
    <xf numFmtId="4" fontId="5" fillId="7" borderId="7" xfId="0" applyNumberFormat="1" applyFont="1" applyFill="1" applyBorder="1" applyAlignment="1">
      <alignment vertical="center"/>
    </xf>
    <xf numFmtId="4" fontId="5" fillId="7" borderId="7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4" fontId="5" fillId="7" borderId="4" xfId="0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4" fontId="5" fillId="11" borderId="7" xfId="0" applyNumberFormat="1" applyFont="1" applyFill="1" applyBorder="1" applyAlignment="1">
      <alignment vertical="center"/>
    </xf>
    <xf numFmtId="1" fontId="5" fillId="11" borderId="7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vertical="center" wrapText="1"/>
    </xf>
    <xf numFmtId="4" fontId="5" fillId="6" borderId="7" xfId="0" applyNumberFormat="1" applyFont="1" applyFill="1" applyBorder="1" applyAlignment="1">
      <alignment vertical="center"/>
    </xf>
    <xf numFmtId="4" fontId="5" fillId="6" borderId="7" xfId="0" applyNumberFormat="1" applyFont="1" applyFill="1" applyBorder="1" applyAlignment="1">
      <alignment horizontal="center" vertical="center"/>
    </xf>
    <xf numFmtId="1" fontId="5" fillId="6" borderId="7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0" fillId="0" borderId="0" xfId="0" applyBorder="1"/>
    <xf numFmtId="0" fontId="15" fillId="10" borderId="0" xfId="0" applyFont="1" applyFill="1" applyBorder="1" applyAlignment="1">
      <alignment wrapText="1"/>
    </xf>
    <xf numFmtId="0" fontId="0" fillId="0" borderId="0" xfId="0" pivotButton="1" applyBorder="1" applyAlignment="1">
      <alignment wrapText="1"/>
    </xf>
    <xf numFmtId="0" fontId="0" fillId="0" borderId="0" xfId="0" applyBorder="1" applyAlignment="1">
      <alignment horizontal="left" wrapText="1"/>
    </xf>
    <xf numFmtId="3" fontId="0" fillId="0" borderId="0" xfId="0" applyNumberFormat="1" applyBorder="1"/>
    <xf numFmtId="0" fontId="20" fillId="12" borderId="0" xfId="0" applyFont="1" applyFill="1" applyBorder="1" applyAlignment="1">
      <alignment wrapText="1"/>
    </xf>
    <xf numFmtId="0" fontId="19" fillId="10" borderId="0" xfId="0" applyFont="1" applyFill="1" applyBorder="1" applyAlignment="1">
      <alignment wrapText="1"/>
    </xf>
    <xf numFmtId="0" fontId="0" fillId="0" borderId="0" xfId="0" pivotButton="1" applyBorder="1"/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1" fillId="0" borderId="0" xfId="0" applyFont="1"/>
    <xf numFmtId="1" fontId="5" fillId="9" borderId="16" xfId="0" applyNumberFormat="1" applyFont="1" applyFill="1" applyBorder="1" applyAlignment="1">
      <alignment vertical="center" wrapText="1"/>
    </xf>
    <xf numFmtId="0" fontId="25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vertical="top"/>
    </xf>
    <xf numFmtId="0" fontId="2" fillId="9" borderId="1" xfId="0" applyFont="1" applyFill="1" applyBorder="1" applyAlignment="1">
      <alignment vertical="top"/>
    </xf>
    <xf numFmtId="0" fontId="2" fillId="9" borderId="2" xfId="0" applyFont="1" applyFill="1" applyBorder="1" applyAlignment="1">
      <alignment vertical="top"/>
    </xf>
    <xf numFmtId="0" fontId="2" fillId="9" borderId="3" xfId="0" applyFont="1" applyFill="1" applyBorder="1" applyAlignment="1">
      <alignment vertical="top"/>
    </xf>
    <xf numFmtId="0" fontId="2" fillId="9" borderId="7" xfId="0" applyFont="1" applyFill="1" applyBorder="1" applyAlignment="1">
      <alignment vertical="top"/>
    </xf>
    <xf numFmtId="4" fontId="2" fillId="9" borderId="6" xfId="0" applyNumberFormat="1" applyFont="1" applyFill="1" applyBorder="1" applyAlignment="1">
      <alignment horizontal="left" vertical="top"/>
    </xf>
    <xf numFmtId="0" fontId="2" fillId="9" borderId="8" xfId="0" applyFont="1" applyFill="1" applyBorder="1" applyAlignment="1">
      <alignment vertical="top"/>
    </xf>
    <xf numFmtId="4" fontId="2" fillId="9" borderId="2" xfId="0" applyNumberFormat="1" applyFont="1" applyFill="1" applyBorder="1" applyAlignment="1">
      <alignment horizontal="left" vertical="top"/>
    </xf>
    <xf numFmtId="0" fontId="8" fillId="9" borderId="5" xfId="0" applyFont="1" applyFill="1" applyBorder="1" applyAlignment="1">
      <alignment vertical="top"/>
    </xf>
    <xf numFmtId="4" fontId="8" fillId="9" borderId="7" xfId="0" applyNumberFormat="1" applyFont="1" applyFill="1" applyBorder="1" applyAlignment="1">
      <alignment vertical="top"/>
    </xf>
    <xf numFmtId="4" fontId="8" fillId="9" borderId="8" xfId="0" applyNumberFormat="1" applyFont="1" applyFill="1" applyBorder="1" applyAlignment="1">
      <alignment vertical="top"/>
    </xf>
    <xf numFmtId="43" fontId="6" fillId="0" borderId="4" xfId="2" applyFont="1" applyBorder="1" applyAlignment="1">
      <alignment vertical="center"/>
    </xf>
    <xf numFmtId="4" fontId="0" fillId="0" borderId="0" xfId="0" applyNumberFormat="1" applyBorder="1"/>
    <xf numFmtId="4" fontId="0" fillId="0" borderId="0" xfId="0" applyNumberFormat="1"/>
    <xf numFmtId="0" fontId="0" fillId="0" borderId="4" xfId="0" pivotButton="1" applyBorder="1"/>
    <xf numFmtId="0" fontId="0" fillId="0" borderId="4" xfId="0" applyBorder="1" applyAlignment="1">
      <alignment horizontal="left"/>
    </xf>
    <xf numFmtId="4" fontId="0" fillId="0" borderId="4" xfId="0" applyNumberFormat="1" applyBorder="1"/>
    <xf numFmtId="0" fontId="15" fillId="10" borderId="4" xfId="0" applyFont="1" applyFill="1" applyBorder="1"/>
    <xf numFmtId="0" fontId="0" fillId="0" borderId="4" xfId="0" applyBorder="1" applyAlignment="1">
      <alignment horizontal="left" indent="1"/>
    </xf>
    <xf numFmtId="0" fontId="13" fillId="0" borderId="4" xfId="0" applyFont="1" applyBorder="1" applyAlignment="1">
      <alignment horizontal="left"/>
    </xf>
    <xf numFmtId="4" fontId="13" fillId="0" borderId="4" xfId="0" applyNumberFormat="1" applyFont="1" applyBorder="1"/>
    <xf numFmtId="0" fontId="20" fillId="0" borderId="4" xfId="0" applyFont="1" applyBorder="1" applyAlignment="1">
      <alignment horizontal="left"/>
    </xf>
    <xf numFmtId="4" fontId="20" fillId="0" borderId="4" xfId="0" applyNumberFormat="1" applyFont="1" applyBorder="1"/>
    <xf numFmtId="0" fontId="28" fillId="14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3" fillId="5" borderId="24" xfId="0" applyFont="1" applyFill="1" applyBorder="1" applyAlignment="1">
      <alignment horizontal="left" vertical="top" wrapText="1"/>
    </xf>
    <xf numFmtId="0" fontId="24" fillId="5" borderId="0" xfId="0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0" borderId="12" xfId="0" applyFont="1" applyBorder="1" applyAlignment="1">
      <alignment horizontal="left" vertical="top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4" fontId="2" fillId="9" borderId="5" xfId="0" applyNumberFormat="1" applyFont="1" applyFill="1" applyBorder="1" applyAlignment="1">
      <alignment horizontal="left" vertical="top"/>
    </xf>
    <xf numFmtId="164" fontId="2" fillId="9" borderId="6" xfId="0" applyNumberFormat="1" applyFont="1" applyFill="1" applyBorder="1" applyAlignment="1">
      <alignment horizontal="left" vertical="top"/>
    </xf>
    <xf numFmtId="164" fontId="2" fillId="9" borderId="11" xfId="0" applyNumberFormat="1" applyFont="1" applyFill="1" applyBorder="1" applyAlignment="1">
      <alignment horizontal="left" vertical="top"/>
    </xf>
    <xf numFmtId="164" fontId="2" fillId="9" borderId="12" xfId="0" applyNumberFormat="1" applyFont="1" applyFill="1" applyBorder="1" applyAlignment="1">
      <alignment horizontal="left" vertical="top"/>
    </xf>
    <xf numFmtId="164" fontId="2" fillId="9" borderId="2" xfId="0" applyNumberFormat="1" applyFont="1" applyFill="1" applyBorder="1" applyAlignment="1">
      <alignment horizontal="left" vertical="top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2" fillId="9" borderId="0" xfId="0" applyFont="1" applyFill="1" applyBorder="1" applyAlignment="1">
      <alignment horizontal="left" vertical="top" wrapText="1"/>
    </xf>
    <xf numFmtId="0" fontId="2" fillId="9" borderId="18" xfId="0" applyFont="1" applyFill="1" applyBorder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0" fontId="2" fillId="9" borderId="12" xfId="0" applyFont="1" applyFill="1" applyBorder="1" applyAlignment="1">
      <alignment horizontal="left" vertical="top"/>
    </xf>
    <xf numFmtId="0" fontId="2" fillId="9" borderId="13" xfId="0" applyFont="1" applyFill="1" applyBorder="1" applyAlignment="1">
      <alignment horizontal="left" vertical="top"/>
    </xf>
    <xf numFmtId="0" fontId="0" fillId="0" borderId="4" xfId="0" applyFont="1" applyBorder="1" applyAlignment="1">
      <alignment horizontal="left"/>
    </xf>
    <xf numFmtId="4" fontId="0" fillId="0" borderId="4" xfId="0" applyNumberFormat="1" applyFont="1" applyBorder="1"/>
  </cellXfs>
  <cellStyles count="3">
    <cellStyle name="Navadno" xfId="0" builtinId="0"/>
    <cellStyle name="Odstotek" xfId="1" builtinId="5"/>
    <cellStyle name="Vejica" xfId="2" builtinId="3"/>
  </cellStyles>
  <dxfs count="105">
    <dxf>
      <font>
        <strike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numFmt numFmtId="4" formatCode="#,##0.00"/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</dxfs>
  <tableStyles count="0" defaultTableStyle="TableStyleMedium9" defaultPivotStyle="PivotStyleLight16"/>
  <colors>
    <mruColors>
      <color rgb="FFFFFF99"/>
      <color rgb="FF689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9049</xdr:colOff>
      <xdr:row>32</xdr:row>
      <xdr:rowOff>194868</xdr:rowOff>
    </xdr:from>
    <xdr:to>
      <xdr:col>7</xdr:col>
      <xdr:colOff>357667</xdr:colOff>
      <xdr:row>38</xdr:row>
      <xdr:rowOff>197644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96" r="73274" b="68445"/>
        <a:stretch/>
      </xdr:blipFill>
      <xdr:spPr>
        <a:xfrm>
          <a:off x="3021330" y="6171806"/>
          <a:ext cx="3765712" cy="24197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523240</xdr:colOff>
      <xdr:row>4</xdr:row>
      <xdr:rowOff>90749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6979073" cy="725749"/>
          <a:chOff x="0" y="0"/>
          <a:chExt cx="6535896" cy="757499"/>
        </a:xfrm>
      </xdr:grpSpPr>
      <xdr:pic>
        <xdr:nvPicPr>
          <xdr:cNvPr id="4" name="Slika 3" descr="PRP-LEADER-EU-SLO-barvni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838"/>
          <a:stretch>
            <a:fillRect/>
          </a:stretch>
        </xdr:blipFill>
        <xdr:spPr bwMode="auto">
          <a:xfrm>
            <a:off x="0" y="0"/>
            <a:ext cx="2797969" cy="75749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Slika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6546" y="49054"/>
            <a:ext cx="695325" cy="695325"/>
          </a:xfrm>
          <a:prstGeom prst="rect">
            <a:avLst/>
          </a:prstGeom>
        </xdr:spPr>
      </xdr:pic>
      <xdr:pic>
        <xdr:nvPicPr>
          <xdr:cNvPr id="6" name="Slika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6806" y="58579"/>
            <a:ext cx="1609090" cy="6381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521805</xdr:colOff>
      <xdr:row>0</xdr:row>
      <xdr:rowOff>0</xdr:rowOff>
    </xdr:from>
    <xdr:to>
      <xdr:col>15</xdr:col>
      <xdr:colOff>666750</xdr:colOff>
      <xdr:row>1</xdr:row>
      <xdr:rowOff>423710</xdr:rowOff>
    </xdr:to>
    <xdr:grpSp>
      <xdr:nvGrpSpPr>
        <xdr:cNvPr id="15" name="Skupina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9011479" y="0"/>
          <a:ext cx="5454097" cy="738449"/>
          <a:chOff x="6054588" y="24847"/>
          <a:chExt cx="5368151" cy="738449"/>
        </a:xfrm>
      </xdr:grpSpPr>
      <xdr:pic>
        <xdr:nvPicPr>
          <xdr:cNvPr id="16" name="Slika 15" descr="PRP-LEADER-EU-SLO-barvni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838"/>
          <a:stretch>
            <a:fillRect/>
          </a:stretch>
        </xdr:blipFill>
        <xdr:spPr bwMode="auto">
          <a:xfrm>
            <a:off x="6054588" y="24847"/>
            <a:ext cx="2802731" cy="73844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Slika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96245" y="49054"/>
            <a:ext cx="697706" cy="676275"/>
          </a:xfrm>
          <a:prstGeom prst="rect">
            <a:avLst/>
          </a:prstGeom>
        </xdr:spPr>
      </xdr:pic>
      <xdr:pic>
        <xdr:nvPicPr>
          <xdr:cNvPr id="18" name="Slika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08886" y="58579"/>
            <a:ext cx="1613853" cy="619125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ša Zupančič" refreshedDate="44875.588889004626" createdVersion="4" refreshedVersion="8" minRefreshableVersion="3" recordCount="22" xr:uid="{00000000-000A-0000-FFFF-FFFF00000000}">
  <cacheSource type="worksheet">
    <worksheetSource ref="A10:P32" sheet="2. FINANČNI NAČRT"/>
  </cacheSource>
  <cacheFields count="16">
    <cacheField name="Faza" numFmtId="0">
      <sharedItems count="3">
        <s v="FAZA 1"/>
        <s v="FAZA 2" u="1"/>
        <s v="FAZA 3" u="1"/>
      </sharedItems>
    </cacheField>
    <cacheField name="Naziv aktivnosti" numFmtId="0">
      <sharedItems containsBlank="1" count="9">
        <s v="A1 Vodenje projekta"/>
        <s v="A2 Postavitev info tabel"/>
        <s v="A3 Promocija projekta"/>
        <m/>
        <s v="A3  …………………." u="1"/>
        <s v="A5  …………………." u="1"/>
        <s v="A2 Promocija projekta" u="1"/>
        <s v="A6  …………………." u="1"/>
        <s v="A2 Izvedba projekta" u="1"/>
      </sharedItems>
    </cacheField>
    <cacheField name="Nosilec stroška-partner" numFmtId="4">
      <sharedItems containsBlank="1" count="6">
        <s v="VP Občina Vodice"/>
        <s v="P1 Občina Medvode"/>
        <s v="P2 Občina Mengeš"/>
        <s v="P3 Občina Trzin"/>
        <s v="P4  Turistična zveza Medvode"/>
        <m/>
      </sharedItems>
    </cacheField>
    <cacheField name="Kategorija stroška" numFmtId="0">
      <sharedItems containsBlank="1" count="14">
        <s v="2.1. Stroški koordinacije in vodenja operacije (do 10% upravičenih stroškov)"/>
        <s v="3.1. Stroški materiala, naložb in storitev"/>
        <s v="2.2. Stroški promocije in obveščanja javnosti o operaciji (do 10% upravičenih stroškov)"/>
        <s v="4.1. Prispevek v naravi v obliki dela"/>
        <m/>
        <s v="2.1. Stroški koordinacije in vodenja operacije" u="1"/>
        <s v="5.1. Splošni stroški - stroški storitev zunanjih izvajalcev (arhitekti, projektanti, študija izvedljivosti, …) - do 10% upr. str. operacije" u="1"/>
        <s v="1.2. Stroški za službena potovanja (potni nalogi)" u="1"/>
        <s v="4.1. Prispevek v naravi v obliki dela, blaga in zemljišč  (do 25% upravičenih stroškov operacije)" u="1"/>
        <s v="2.4. Stroški storitev" u="1"/>
        <s v="2.2. Stroški promocije in obveščanja javnosti o operaciji" u="1"/>
        <s v="1.1. Stroški plač in povračil stroškov v zvezi z delom" u="1"/>
        <s v="2.2. Stroški opreme in strojev" u="1"/>
        <s v="1.1.Stroški plač in povračil stroškov v zvezi z delom" u="1"/>
      </sharedItems>
    </cacheField>
    <cacheField name="Enota" numFmtId="2">
      <sharedItems containsBlank="1"/>
    </cacheField>
    <cacheField name="Količina" numFmtId="2">
      <sharedItems containsString="0" containsBlank="1" containsNumber="1" containsInteger="1" minValue="1" maxValue="50"/>
    </cacheField>
    <cacheField name="Cena na enoto brez DDV (€)" numFmtId="0">
      <sharedItems containsString="0" containsBlank="1" containsNumber="1" minValue="10" maxValue="24800"/>
    </cacheField>
    <cacheField name="Skupna vrednost brez DDV (€) " numFmtId="4">
      <sharedItems containsSemiMixedTypes="0" containsString="0" containsNumber="1" minValue="0" maxValue="24800"/>
    </cacheField>
    <cacheField name="DDV (%)" numFmtId="10">
      <sharedItems containsString="0" containsBlank="1" containsNumber="1" minValue="0" maxValue="0.22"/>
    </cacheField>
    <cacheField name=" DDV (€)" numFmtId="4">
      <sharedItems containsSemiMixedTypes="0" containsString="0" containsNumber="1" minValue="0" maxValue="2356"/>
    </cacheField>
    <cacheField name="Skupna vrednost z DDV (€)" numFmtId="4">
      <sharedItems containsSemiMixedTypes="0" containsString="0" containsNumber="1" minValue="0" maxValue="27156"/>
    </cacheField>
    <cacheField name="Upravičen strošek (€) znesek brez DDV" numFmtId="4">
      <sharedItems containsString="0" containsBlank="1" containsNumber="1" minValue="86.07" maxValue="24800"/>
    </cacheField>
    <cacheField name="Delež sofinancira-nja (%)" numFmtId="9">
      <sharedItems containsSemiMixedTypes="0" containsString="0" containsNumber="1" minValue="0.75" maxValue="0.75"/>
    </cacheField>
    <cacheField name="Znesek sofinancira-nja (€)" numFmtId="4">
      <sharedItems containsSemiMixedTypes="0" containsString="0" containsNumber="1" minValue="0" maxValue="18600"/>
    </cacheField>
    <cacheField name="Lastna sredstva brez DDV(€)" numFmtId="4">
      <sharedItems containsSemiMixedTypes="0" containsString="0" containsNumber="1" minValue="0" maxValue="6200"/>
    </cacheField>
    <cacheField name="Lastna sredstva z DDV (€)" numFmtId="4">
      <sharedItems containsSemiMixedTypes="0" containsString="0" containsNumber="1" minValue="0" maxValue="8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x v="0"/>
    <x v="0"/>
    <s v="komplet"/>
    <n v="1"/>
    <n v="1500"/>
    <n v="1500"/>
    <n v="0.22"/>
    <n v="330"/>
    <n v="1830"/>
    <n v="1500"/>
    <n v="0.75"/>
    <n v="1125"/>
    <n v="375"/>
    <n v="705"/>
  </r>
  <r>
    <x v="0"/>
    <x v="0"/>
    <x v="1"/>
    <x v="0"/>
    <s v="komplet"/>
    <n v="1"/>
    <n v="1500"/>
    <n v="1500"/>
    <n v="0.22"/>
    <n v="330"/>
    <n v="1830"/>
    <n v="1500"/>
    <n v="0.75"/>
    <n v="1125"/>
    <n v="375"/>
    <n v="705"/>
  </r>
  <r>
    <x v="0"/>
    <x v="0"/>
    <x v="2"/>
    <x v="0"/>
    <s v="komplet"/>
    <n v="1"/>
    <n v="1500"/>
    <n v="1500"/>
    <n v="0.22"/>
    <n v="330"/>
    <n v="1830"/>
    <n v="1500"/>
    <n v="0.75"/>
    <n v="1125"/>
    <n v="375"/>
    <n v="705"/>
  </r>
  <r>
    <x v="0"/>
    <x v="0"/>
    <x v="3"/>
    <x v="0"/>
    <s v="komplet"/>
    <n v="1"/>
    <n v="1500"/>
    <n v="1500"/>
    <n v="0.22"/>
    <n v="330"/>
    <n v="1830"/>
    <n v="1500"/>
    <n v="0.75"/>
    <n v="1125"/>
    <n v="375"/>
    <n v="705"/>
  </r>
  <r>
    <x v="0"/>
    <x v="1"/>
    <x v="0"/>
    <x v="1"/>
    <s v="komplet"/>
    <n v="1"/>
    <n v="1100"/>
    <n v="1100"/>
    <n v="9.5000000000000001E-2"/>
    <n v="104.5"/>
    <n v="1204.5"/>
    <n v="1100"/>
    <n v="0.75"/>
    <n v="825"/>
    <n v="275"/>
    <n v="379.5"/>
  </r>
  <r>
    <x v="0"/>
    <x v="1"/>
    <x v="1"/>
    <x v="1"/>
    <s v="komplet"/>
    <n v="1"/>
    <n v="1100"/>
    <n v="1100"/>
    <n v="9.5000000000000001E-2"/>
    <n v="104.5"/>
    <n v="1204.5"/>
    <n v="1100"/>
    <n v="0.75"/>
    <n v="825"/>
    <n v="275"/>
    <n v="379.5"/>
  </r>
  <r>
    <x v="0"/>
    <x v="1"/>
    <x v="2"/>
    <x v="1"/>
    <s v="komplet"/>
    <n v="1"/>
    <n v="1100"/>
    <n v="1100"/>
    <n v="9.5000000000000001E-2"/>
    <n v="104.5"/>
    <n v="1204.5"/>
    <n v="1100"/>
    <n v="0.75"/>
    <n v="825"/>
    <n v="275"/>
    <n v="379.5"/>
  </r>
  <r>
    <x v="0"/>
    <x v="1"/>
    <x v="3"/>
    <x v="1"/>
    <s v="komplet"/>
    <n v="1"/>
    <n v="1100"/>
    <n v="1100"/>
    <n v="9.5000000000000001E-2"/>
    <n v="104.5"/>
    <n v="1204.5"/>
    <n v="1100"/>
    <n v="0.75"/>
    <n v="825"/>
    <n v="275"/>
    <n v="379.5"/>
  </r>
  <r>
    <x v="0"/>
    <x v="1"/>
    <x v="0"/>
    <x v="1"/>
    <s v="komplet"/>
    <n v="1"/>
    <n v="24800"/>
    <n v="24800"/>
    <n v="9.5000000000000001E-2"/>
    <n v="2356"/>
    <n v="27156"/>
    <n v="24800"/>
    <n v="0.75"/>
    <n v="18600"/>
    <n v="6200"/>
    <n v="8556"/>
  </r>
  <r>
    <x v="0"/>
    <x v="1"/>
    <x v="1"/>
    <x v="1"/>
    <s v="komplet"/>
    <n v="1"/>
    <n v="8700"/>
    <n v="8700"/>
    <n v="9.5000000000000001E-2"/>
    <n v="826.5"/>
    <n v="9526.5"/>
    <n v="8700"/>
    <n v="0.75"/>
    <n v="6525"/>
    <n v="2175"/>
    <n v="3001.5"/>
  </r>
  <r>
    <x v="0"/>
    <x v="1"/>
    <x v="2"/>
    <x v="1"/>
    <s v="komplet"/>
    <n v="1"/>
    <n v="12500"/>
    <n v="12500"/>
    <n v="9.5000000000000001E-2"/>
    <n v="1187.5"/>
    <n v="13687.5"/>
    <n v="12500"/>
    <n v="0.75"/>
    <n v="9375"/>
    <n v="3125"/>
    <n v="4312.5"/>
  </r>
  <r>
    <x v="0"/>
    <x v="1"/>
    <x v="3"/>
    <x v="1"/>
    <s v="komplet"/>
    <n v="1"/>
    <n v="8700"/>
    <n v="8700"/>
    <n v="9.5000000000000001E-2"/>
    <n v="826.5"/>
    <n v="9526.5"/>
    <n v="8700"/>
    <n v="0.75"/>
    <n v="6525"/>
    <n v="2175"/>
    <n v="3001.5"/>
  </r>
  <r>
    <x v="0"/>
    <x v="2"/>
    <x v="4"/>
    <x v="2"/>
    <s v="komplet"/>
    <n v="1"/>
    <n v="86.07"/>
    <n v="86.07"/>
    <n v="0.22"/>
    <n v="18.935399999999998"/>
    <n v="105.01"/>
    <n v="86.07"/>
    <n v="0.75"/>
    <n v="64.55"/>
    <n v="21.52"/>
    <n v="40.46"/>
  </r>
  <r>
    <x v="0"/>
    <x v="2"/>
    <x v="4"/>
    <x v="2"/>
    <s v="komplet"/>
    <n v="1"/>
    <n v="360.73"/>
    <n v="360.73"/>
    <n v="9.5000000000000001E-2"/>
    <n v="34.269350000000003"/>
    <n v="395"/>
    <n v="360.73"/>
    <n v="0.75"/>
    <n v="270.55"/>
    <n v="90.18"/>
    <n v="124.45"/>
  </r>
  <r>
    <x v="0"/>
    <x v="2"/>
    <x v="4"/>
    <x v="3"/>
    <s v="človek/ura"/>
    <n v="50"/>
    <n v="10"/>
    <n v="500"/>
    <n v="0"/>
    <n v="0"/>
    <n v="500"/>
    <n v="500"/>
    <n v="0.75"/>
    <n v="375"/>
    <n v="125"/>
    <n v="125"/>
  </r>
  <r>
    <x v="0"/>
    <x v="2"/>
    <x v="4"/>
    <x v="2"/>
    <s v="komplet"/>
    <n v="1"/>
    <n v="414.61"/>
    <n v="414.61"/>
    <n v="9.5000000000000001E-2"/>
    <n v="39.387950000000004"/>
    <n v="454"/>
    <n v="414.61"/>
    <n v="0.75"/>
    <n v="310.95999999999998"/>
    <n v="103.65"/>
    <n v="143.04"/>
  </r>
  <r>
    <x v="0"/>
    <x v="2"/>
    <x v="0"/>
    <x v="2"/>
    <s v="komplet"/>
    <n v="1"/>
    <n v="250"/>
    <n v="250"/>
    <n v="0.22"/>
    <n v="55"/>
    <n v="305"/>
    <n v="250"/>
    <n v="0.75"/>
    <n v="187.5"/>
    <n v="62.5"/>
    <n v="117.5"/>
  </r>
  <r>
    <x v="0"/>
    <x v="2"/>
    <x v="1"/>
    <x v="2"/>
    <s v="komplet"/>
    <n v="1"/>
    <n v="250"/>
    <n v="250"/>
    <n v="0.22"/>
    <n v="55"/>
    <n v="305"/>
    <n v="250"/>
    <n v="0.75"/>
    <n v="187.5"/>
    <n v="62.5"/>
    <n v="117.5"/>
  </r>
  <r>
    <x v="0"/>
    <x v="2"/>
    <x v="2"/>
    <x v="2"/>
    <s v="komplet"/>
    <n v="1"/>
    <n v="250"/>
    <n v="250"/>
    <n v="0.22"/>
    <n v="55"/>
    <n v="305"/>
    <n v="250"/>
    <n v="0.75"/>
    <n v="187.5"/>
    <n v="62.5"/>
    <n v="117.5"/>
  </r>
  <r>
    <x v="0"/>
    <x v="2"/>
    <x v="3"/>
    <x v="2"/>
    <s v="komplet"/>
    <n v="1"/>
    <n v="250"/>
    <n v="250"/>
    <n v="0.22"/>
    <n v="55"/>
    <n v="305"/>
    <n v="250"/>
    <n v="0.75"/>
    <n v="187.5"/>
    <n v="62.5"/>
    <n v="117.5"/>
  </r>
  <r>
    <x v="0"/>
    <x v="3"/>
    <x v="5"/>
    <x v="4"/>
    <m/>
    <m/>
    <m/>
    <n v="0"/>
    <m/>
    <n v="0"/>
    <n v="0"/>
    <m/>
    <n v="0.75"/>
    <n v="0"/>
    <n v="0"/>
    <n v="0"/>
  </r>
  <r>
    <x v="0"/>
    <x v="3"/>
    <x v="5"/>
    <x v="4"/>
    <m/>
    <m/>
    <m/>
    <n v="0"/>
    <m/>
    <n v="0"/>
    <n v="0"/>
    <m/>
    <n v="0.75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Vrtilna tabela7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42:F43" firstHeaderRow="0" firstDataRow="1" firstDataCol="1" rowPageCount="1" colPageCount="1"/>
  <pivotFields count="16">
    <pivotField axis="axisPage" multipleItemSelectionAllowed="1" showAll="0">
      <items count="4">
        <item h="1" x="0"/>
        <item h="1" m="1" x="1"/>
        <item m="1" x="2"/>
        <item t="default"/>
      </items>
    </pivotField>
    <pivotField axis="axisRow" showAll="0">
      <items count="10">
        <item x="3"/>
        <item x="0"/>
        <item m="1" x="6"/>
        <item m="1" x="4"/>
        <item m="1" x="5"/>
        <item m="1" x="7"/>
        <item m="1" x="8"/>
        <item x="2"/>
        <item x="1"/>
        <item t="default"/>
      </items>
    </pivotField>
    <pivotField showAl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showAll="0" defaultSubtotal="0"/>
  </pivotFields>
  <rowFields count="1">
    <field x="1"/>
  </rowFields>
  <rowItems count="1"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91">
      <pivotArea outline="0" collapsedLevelsAreSubtotals="1" fieldPosition="0"/>
    </format>
    <format dxfId="90">
      <pivotArea field="0" type="button" dataOnly="0" labelOnly="1" outline="0" axis="axisPage" fieldPosition="0"/>
    </format>
    <format dxfId="89">
      <pivotArea dataOnly="0" labelOnly="1" outline="0" fieldPosition="0">
        <references count="1">
          <reference field="0" count="0"/>
        </references>
      </pivotArea>
    </format>
    <format dxfId="88">
      <pivotArea field="0" type="button" dataOnly="0" labelOnly="1" outline="0" axis="axisPage" fieldPosition="0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field="0" type="button" dataOnly="0" labelOnly="1" outline="0" axis="axisPage" fieldPosition="0"/>
    </format>
    <format dxfId="85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Vrtilna tabela5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64:G70" firstHeaderRow="0" firstDataRow="1" firstDataCol="1" rowPageCount="1" colPageCount="1"/>
  <pivotFields count="16">
    <pivotField axis="axisPage"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>
      <items count="10">
        <item x="0"/>
        <item m="1" x="6"/>
        <item m="1" x="4"/>
        <item x="3"/>
        <item m="1" x="5"/>
        <item m="1" x="7"/>
        <item m="1" x="8"/>
        <item x="2"/>
        <item x="1"/>
        <item t="default"/>
      </items>
    </pivotField>
    <pivotField compact="0" outline="0" showAll="0"/>
    <pivotField axis="axisRow" compact="0" outline="0" multipleItemSelectionAllowed="1" showAll="0">
      <items count="15">
        <item m="1" x="13"/>
        <item m="1" x="7"/>
        <item m="1" x="12"/>
        <item m="1" x="9"/>
        <item m="1" x="8"/>
        <item x="4"/>
        <item m="1" x="6"/>
        <item m="1" x="11"/>
        <item m="1" x="5"/>
        <item m="1" x="10"/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dataField="1" compact="0" outline="0" showAll="0" defaultSubtotal="0"/>
    <pivotField compact="0" outline="0" showAll="0"/>
    <pivotField dataField="1" compact="0" numFmtId="4" outline="0" showAll="0"/>
    <pivotField compact="0" numFmtId="4" outline="0" showAll="0" defaultSubtotal="0"/>
    <pivotField dataField="1" compact="0" numFmtId="4" outline="0" showAll="0" defaultSubtotal="0"/>
  </pivotFields>
  <rowFields count="1">
    <field x="3"/>
  </rowFields>
  <rowItems count="6">
    <i>
      <x v="5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z DDV (€)" fld="10" baseField="0" baseItem="0"/>
    <dataField name="Vsota od  DDV (€)" fld="9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9">
    <format dxfId="27">
      <pivotArea outline="0" collapsedLevelsAreSubtotals="1" fieldPosition="0"/>
    </format>
    <format dxfId="26">
      <pivotArea field="1" type="button" dataOnly="0" labelOnly="1" outline="0"/>
    </format>
    <format dxfId="25">
      <pivotArea type="all" dataOnly="0" outline="0" fieldPosition="0"/>
    </format>
    <format dxfId="24">
      <pivotArea field="0" type="button" dataOnly="0" labelOnly="1" outline="0" axis="axisPage" fieldPosition="0"/>
    </format>
    <format dxfId="23">
      <pivotArea dataOnly="0" labelOnly="1" grandRow="1" outline="0" fieldPosition="0"/>
    </format>
    <format dxfId="22">
      <pivotArea field="0" type="button" dataOnly="0" labelOnly="1" outline="0" axis="axisPage" fieldPosition="0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field="3" type="button" dataOnly="0" labelOnly="1" outline="0" axis="axisRow" fieldPosition="1"/>
    </format>
    <format dxfId="1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6:G12" firstHeaderRow="0" firstDataRow="1" firstDataCol="1" rowPageCount="1" colPageCount="1"/>
  <pivotFields count="16">
    <pivotField axis="axisPage" compact="0" outline="0" multipleItemSelectionAllowed="1" showAll="0">
      <items count="4">
        <item x="0"/>
        <item h="1" m="1" x="1"/>
        <item h="1"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5">
        <item m="1" x="13"/>
        <item m="1" x="7"/>
        <item m="1" x="12"/>
        <item m="1" x="9"/>
        <item m="1" x="8"/>
        <item x="4"/>
        <item m="1" x="6"/>
        <item m="1" x="11"/>
        <item m="1" x="5"/>
        <item m="1" x="10"/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6">
    <i>
      <x v="5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z DDV (€)" fld="10" baseField="0" baseItem="0"/>
    <dataField name="Vsota od  DDV (€)" fld="9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3">
    <format dxfId="40">
      <pivotArea field="0" type="button" dataOnly="0" labelOnly="1" outline="0" axis="axisPage" fieldPosition="0"/>
    </format>
    <format dxfId="39">
      <pivotArea dataOnly="0" labelOnly="1" outline="0" fieldPosition="0">
        <references count="1">
          <reference field="0" count="0"/>
        </references>
      </pivotArea>
    </format>
    <format dxfId="38">
      <pivotArea field="0" type="button" dataOnly="0" labelOnly="1" outline="0" axis="axisPage" fieldPosition="0"/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type="all" dataOnly="0" outline="0" fieldPosition="0"/>
    </format>
    <format dxfId="35">
      <pivotArea field="0" type="button" dataOnly="0" labelOnly="1" outline="0" axis="axisPage" fieldPosition="0"/>
    </format>
    <format dxfId="34">
      <pivotArea field="3" type="button" dataOnly="0" labelOnly="1" outline="0" axis="axisRow" fieldPosition="0"/>
    </format>
    <format dxfId="33">
      <pivotArea dataOnly="0" labelOnly="1" grandRow="1" outline="0" fieldPosition="0"/>
    </format>
    <format dxfId="32">
      <pivotArea field="0" type="button" dataOnly="0" labelOnly="1" outline="0" axis="axisPage" fieldPosition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field="3" type="button" dataOnly="0" labelOnly="1" outline="0" axis="axisRow" fieldPosition="0"/>
    </format>
    <format dxfId="29">
      <pivotArea dataOnly="0" labelOnly="1" grandRow="1" outline="0" fieldPosition="0"/>
    </format>
    <format dxfId="2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Vrtilna tabela7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8:G49" firstHeaderRow="0" firstDataRow="1" firstDataCol="1" rowPageCount="1" colPageCount="1"/>
  <pivotFields count="16">
    <pivotField axis="axisPage" compact="0" outline="0" subtotalTop="0" multipleItemSelectionAllowed="1" showAll="0">
      <items count="4">
        <item h="1" x="0"/>
        <item h="1" m="1" x="1"/>
        <item m="1" x="2"/>
        <item t="default"/>
      </items>
    </pivotField>
    <pivotField compact="0" outline="0" subtotalTop="0" showAll="0">
      <items count="10">
        <item x="3"/>
        <item x="0"/>
        <item m="1" x="6"/>
        <item m="1" x="4"/>
        <item m="1" x="5"/>
        <item m="1" x="7"/>
        <item m="1" x="8"/>
        <item x="2"/>
        <item x="1"/>
        <item t="default"/>
      </items>
    </pivotField>
    <pivotField compact="0" outline="0" showAll="0"/>
    <pivotField axis="axisRow" compact="0" outline="0" subtotalTop="0" showAll="0">
      <items count="15">
        <item m="1" x="13"/>
        <item m="1" x="7"/>
        <item m="1" x="12"/>
        <item m="1" x="9"/>
        <item m="1" x="8"/>
        <item x="4"/>
        <item m="1" x="6"/>
        <item m="1" x="11"/>
        <item m="1" x="5"/>
        <item m="1" x="10"/>
        <item x="0"/>
        <item x="1"/>
        <item x="2"/>
        <item x="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dataField="1" compact="0" outline="0" subtotalTop="0" showAll="0"/>
    <pivotField compact="0" outline="0" subtotalTop="0" showAll="0"/>
    <pivotField dataField="1" compact="0" numFmtId="4" outline="0" subtotalTop="0" showAll="0"/>
    <pivotField compact="0" numFmtId="4" outline="0" subtotalTop="0" showAll="0"/>
    <pivotField dataField="1" compact="0" outline="0" subtotalTop="0" showAll="0"/>
  </pivotFields>
  <rowFields count="1">
    <field x="3"/>
  </rowFields>
  <rowItems count="1"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z DDV (€)" fld="10" baseField="0" baseItem="0"/>
    <dataField name="Vsota od  DDV (€)" fld="9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8">
    <format dxfId="58">
      <pivotArea outline="0" collapsedLevelsAreSubtotals="1" fieldPosition="0"/>
    </format>
    <format dxfId="57">
      <pivotArea field="0" type="button" dataOnly="0" labelOnly="1" outline="0" axis="axisPage" fieldPosition="0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field="0" type="button" dataOnly="0" labelOnly="1" outline="0" axis="axisPage" fieldPosition="0"/>
    </format>
    <format dxfId="54">
      <pivotArea dataOnly="0" labelOnly="1" outline="0" fieldPosition="0">
        <references count="1">
          <reference field="0" count="0"/>
        </references>
      </pivotArea>
    </format>
    <format dxfId="53">
      <pivotArea field="0" type="button" dataOnly="0" labelOnly="1" outline="0" axis="axisPage" fieldPosition="0"/>
    </format>
    <format dxfId="52">
      <pivotArea dataOnly="0" labelOnly="1" outline="0" fieldPosition="0">
        <references count="1">
          <reference field="0" count="0"/>
        </references>
      </pivotArea>
    </format>
    <format dxfId="51">
      <pivotArea field="1" type="button" dataOnly="0" labelOnly="1" outline="0"/>
    </format>
    <format dxfId="50">
      <pivotArea type="all" dataOnly="0" outline="0" fieldPosition="0"/>
    </format>
    <format dxfId="49">
      <pivotArea field="0" type="button" dataOnly="0" labelOnly="1" outline="0" axis="axisPage" fieldPosition="0"/>
    </format>
    <format dxfId="48">
      <pivotArea field="3" type="button" dataOnly="0" labelOnly="1" outline="0" axis="axisRow" fieldPosition="1"/>
    </format>
    <format dxfId="47">
      <pivotArea dataOnly="0" labelOnly="1" fieldPosition="0">
        <references count="1">
          <reference field="3" count="2">
            <x v="3"/>
            <x v="5"/>
          </reference>
        </references>
      </pivotArea>
    </format>
    <format dxfId="46">
      <pivotArea dataOnly="0" labelOnly="1" grandRow="1" outline="0" fieldPosition="0"/>
    </format>
    <format dxfId="45">
      <pivotArea field="0" type="button" dataOnly="0" labelOnly="1" outline="0" axis="axisPage" fieldPosition="0"/>
    </format>
    <format dxfId="44">
      <pivotArea dataOnly="0" labelOnly="1" fieldPosition="0">
        <references count="1">
          <reference field="3" count="2">
            <x v="3"/>
            <x v="5"/>
          </reference>
        </references>
      </pivotArea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field="3" type="button" dataOnly="0" labelOnly="1" outline="0" axis="axisRow" fieldPosition="1"/>
    </format>
    <format dxfId="4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Vrtilna tabela4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23:F24" firstHeaderRow="0" firstDataRow="1" firstDataCol="1" rowPageCount="1" colPageCount="1"/>
  <pivotFields count="16">
    <pivotField axis="axisPage" multipleItemSelectionAllowed="1" showAll="0">
      <items count="4">
        <item h="1" x="0"/>
        <item m="1" x="1"/>
        <item h="1" m="1" x="2"/>
        <item t="default"/>
      </items>
    </pivotField>
    <pivotField axis="axisRow" showAll="0">
      <items count="10">
        <item x="0"/>
        <item m="1" x="6"/>
        <item m="1" x="4"/>
        <item x="3"/>
        <item m="1" x="5"/>
        <item m="1" x="7"/>
        <item m="1" x="8"/>
        <item x="2"/>
        <item x="1"/>
        <item t="default"/>
      </items>
    </pivotField>
    <pivotField showAl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1"/>
  </rowFields>
  <rowItems count="1"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98">
      <pivotArea outline="0" collapsedLevelsAreSubtotals="1" fieldPosition="0"/>
    </format>
    <format dxfId="97">
      <pivotArea field="0" type="button" dataOnly="0" labelOnly="1" outline="0" axis="axisPage" fieldPosition="0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field="0" type="button" dataOnly="0" labelOnly="1" outline="0" axis="axisPage" fieldPosition="0"/>
    </format>
    <format dxfId="94">
      <pivotArea dataOnly="0" labelOnly="1" outline="0" fieldPosition="0">
        <references count="1">
          <reference field="0" count="0"/>
        </references>
      </pivotArea>
    </format>
    <format dxfId="93">
      <pivotArea field="0" type="button" dataOnly="0" labelOnly="1" outline="0" axis="axisPage" fieldPosition="0"/>
    </format>
    <format dxfId="92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6:F11" firstHeaderRow="0" firstDataRow="1" firstDataCol="1" rowPageCount="1" colPageCount="1"/>
  <pivotFields count="16">
    <pivotField axis="axisPage" multipleItemSelectionAllowed="1" showAll="0">
      <items count="4">
        <item x="0"/>
        <item h="1" m="1" x="1"/>
        <item h="1" m="1" x="2"/>
        <item t="default"/>
      </items>
    </pivotField>
    <pivotField axis="axisRow" showAll="0">
      <items count="10">
        <item x="3"/>
        <item x="0"/>
        <item m="1" x="6"/>
        <item m="1" x="4"/>
        <item m="1" x="5"/>
        <item m="1" x="7"/>
        <item m="1" x="8"/>
        <item x="2"/>
        <item x="1"/>
        <item t="default"/>
      </items>
    </pivotField>
    <pivotField showAl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1"/>
  </rowFields>
  <rowItems count="5">
    <i>
      <x/>
    </i>
    <i>
      <x v="1"/>
    </i>
    <i>
      <x v="7"/>
    </i>
    <i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5">
    <format dxfId="103">
      <pivotArea field="0" type="button" dataOnly="0" labelOnly="1" outline="0" axis="axisPage" fieldPosition="0"/>
    </format>
    <format dxfId="102">
      <pivotArea dataOnly="0" labelOnly="1" outline="0" fieldPosition="0">
        <references count="1">
          <reference field="0" count="0"/>
        </references>
      </pivotArea>
    </format>
    <format dxfId="101">
      <pivotArea field="0" type="button" dataOnly="0" labelOnly="1" outline="0" axis="axisPage" fieldPosition="0"/>
    </format>
    <format dxfId="100">
      <pivotArea dataOnly="0" labelOnly="1" outline="0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Vrtilna tabela5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61:F66" firstHeaderRow="0" firstDataRow="1" firstDataCol="1" rowPageCount="1" colPageCount="1"/>
  <pivotFields count="16">
    <pivotField axis="axisPage" multipleItemSelectionAllowed="1" showAll="0">
      <items count="4">
        <item x="0"/>
        <item m="1" x="1"/>
        <item m="1" x="2"/>
        <item t="default"/>
      </items>
    </pivotField>
    <pivotField axis="axisRow" showAll="0">
      <items count="10">
        <item x="0"/>
        <item m="1" x="6"/>
        <item m="1" x="4"/>
        <item x="3"/>
        <item m="1" x="5"/>
        <item m="1" x="7"/>
        <item m="1" x="8"/>
        <item x="2"/>
        <item x="1"/>
        <item t="default"/>
      </items>
    </pivotField>
    <pivotField showAll="0"/>
    <pivotField multipleItemSelectionAllowed="1"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1"/>
  </rowFields>
  <rowItems count="5">
    <i>
      <x/>
    </i>
    <i>
      <x v="3"/>
    </i>
    <i>
      <x v="7"/>
    </i>
    <i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">
    <format dxfId="10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Vrtilna tabela4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34:E35" firstHeaderRow="0" firstDataRow="1" firstDataCol="0" rowPageCount="1" colPageCount="1"/>
  <pivotFields count="16">
    <pivotField axis="axisPage" compact="0" outline="0" multipleItemSelectionAllowed="1" showAll="0">
      <items count="4">
        <item h="1" x="0"/>
        <item m="1" x="1"/>
        <item h="1" m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dataField="1" compact="0" outline="0" showAll="0" defaultSubtotal="0"/>
    <pivotField compact="0" outline="0" showAll="0"/>
    <pivotField dataField="1" compact="0" numFmtId="4" outline="0" showAll="0"/>
    <pivotField compact="0" numFmtId="4" outline="0" showAll="0" defaultSubtotal="0"/>
    <pivotField dataField="1" compact="0" numFmtId="4" outline="0" showAll="0" defaultSubtota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65">
      <pivotArea outline="0" collapsedLevelsAreSubtotals="1" fieldPosition="0"/>
    </format>
    <format dxfId="64">
      <pivotArea field="0" type="button" dataOnly="0" labelOnly="1" outline="0" axis="axisPage" fieldPosition="0"/>
    </format>
    <format dxfId="63">
      <pivotArea dataOnly="0" labelOnly="1" outline="0" fieldPosition="0">
        <references count="1">
          <reference field="0" count="0"/>
        </references>
      </pivotArea>
    </format>
    <format dxfId="62">
      <pivotArea field="0" type="button" dataOnly="0" labelOnly="1" outline="0" axis="axisPage" fieldPosition="0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field="0" type="button" dataOnly="0" labelOnly="1" outline="0" axis="axisPage" fieldPosition="0"/>
    </format>
    <format dxfId="59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Vrtilna tabela7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55:E56" firstHeaderRow="0" firstDataRow="1" firstDataCol="0" rowPageCount="1" colPageCount="1"/>
  <pivotFields count="16">
    <pivotField axis="axisPage" multipleItemSelectionAllowed="1" showAll="0">
      <items count="4">
        <item h="1" x="0"/>
        <item h="1" m="1" x="1"/>
        <item m="1" x="2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showAll="0" defaultSubtota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72">
      <pivotArea outline="0" collapsedLevelsAreSubtotals="1" fieldPosition="0"/>
    </format>
    <format dxfId="71">
      <pivotArea field="0" type="button" dataOnly="0" labelOnly="1" outline="0" axis="axisPage" fieldPosition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field="0" type="button" dataOnly="0" labelOnly="1" outline="0" axis="axisPage" fieldPosition="0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field="0" type="button" dataOnly="0" labelOnly="1" outline="0" axis="axisPage" fieldPosition="0"/>
    </format>
    <format dxfId="66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Vrtilna tabela5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72:F79" firstHeaderRow="0" firstDataRow="1" firstDataCol="1" rowPageCount="1" colPageCount="1"/>
  <pivotFields count="16">
    <pivotField axis="axisPage" multipleItemSelectionAllowed="1" showAll="0">
      <items count="4">
        <item x="0"/>
        <item m="1" x="1"/>
        <item m="1" x="2"/>
        <item t="default"/>
      </items>
    </pivotField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multipleItemSelectionAllowed="1"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brez DDV (€) " fld="7" baseField="0" baseItem="0"/>
    <dataField name="Vsota od Skupna vrednost z DDV (€)" fld="10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">
    <format dxfId="7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6:F27" firstHeaderRow="0" firstDataRow="1" firstDataCol="1" rowPageCount="1" colPageCount="1"/>
  <pivotFields count="16">
    <pivotField axis="axisPage" multipleItemSelectionAllowed="1" showAll="0">
      <items count="4">
        <item x="0"/>
        <item h="1" m="1" x="1"/>
        <item h="1" m="1" x="2"/>
        <item t="default"/>
      </items>
    </pivotField>
    <pivotField axis="axisRow" showAll="0">
      <items count="10">
        <item x="0"/>
        <item m="1" x="8"/>
        <item x="1"/>
        <item m="1" x="6"/>
        <item m="1" x="4"/>
        <item x="2"/>
        <item m="1" x="5"/>
        <item m="1" x="7"/>
        <item x="3"/>
        <item t="default"/>
      </items>
    </pivotField>
    <pivotField axis="axisRow" showAll="0">
      <items count="7">
        <item x="1"/>
        <item x="2"/>
        <item x="3"/>
        <item x="4"/>
        <item x="0"/>
        <item x="5"/>
        <item t="default"/>
      </items>
    </pivotField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2">
    <field x="2"/>
    <field x="1"/>
  </rowFields>
  <rowItems count="21">
    <i>
      <x/>
    </i>
    <i r="1">
      <x/>
    </i>
    <i r="1">
      <x v="2"/>
    </i>
    <i r="1">
      <x v="5"/>
    </i>
    <i>
      <x v="1"/>
    </i>
    <i r="1">
      <x/>
    </i>
    <i r="1">
      <x v="2"/>
    </i>
    <i r="1">
      <x v="5"/>
    </i>
    <i>
      <x v="2"/>
    </i>
    <i r="1">
      <x/>
    </i>
    <i r="1">
      <x v="2"/>
    </i>
    <i r="1">
      <x v="5"/>
    </i>
    <i>
      <x v="3"/>
    </i>
    <i r="1">
      <x v="5"/>
    </i>
    <i>
      <x v="4"/>
    </i>
    <i r="1">
      <x/>
    </i>
    <i r="1">
      <x v="2"/>
    </i>
    <i r="1">
      <x v="5"/>
    </i>
    <i>
      <x v="5"/>
    </i>
    <i r="1"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1">
    <format dxfId="84">
      <pivotArea field="0" type="button" dataOnly="0" labelOnly="1" outline="0" axis="axisPage" fieldPosition="0"/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field="0" type="button" dataOnly="0" labelOnly="1" outline="0" axis="axisPage" fieldPosition="0"/>
    </format>
    <format dxfId="81">
      <pivotArea dataOnly="0" labelOnly="1" outline="0" fieldPosition="0">
        <references count="1">
          <reference field="0" count="0"/>
        </references>
      </pivotArea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2" type="button" dataOnly="0" labelOnly="1" outline="0" axis="axisRow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grandRow="1" outline="0" fieldPosition="0"/>
    </format>
    <format dxfId="7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Vrtilna tabela4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9:G30" firstHeaderRow="0" firstDataRow="1" firstDataCol="1" rowPageCount="1" colPageCount="1"/>
  <pivotFields count="16">
    <pivotField axis="axisPage" compact="0" outline="0" subtotalTop="0" multipleItemSelectionAllowed="1" showAll="0">
      <items count="4">
        <item h="1" x="0"/>
        <item m="1" x="1"/>
        <item h="1" m="1" x="2"/>
        <item t="default"/>
      </items>
    </pivotField>
    <pivotField compact="0" outline="0" subtotalTop="0" showAll="0"/>
    <pivotField compact="0" outline="0" showAll="0"/>
    <pivotField axis="axisRow" compact="0" outline="0" subtotalTop="0" showAll="0">
      <items count="15">
        <item m="1" x="13"/>
        <item m="1" x="7"/>
        <item m="1" x="12"/>
        <item m="1" x="9"/>
        <item m="1" x="8"/>
        <item x="4"/>
        <item m="1" x="6"/>
        <item m="1" x="11"/>
        <item m="1" x="5"/>
        <item m="1" x="10"/>
        <item x="0"/>
        <item x="1"/>
        <item x="2"/>
        <item x="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dataField="1" compact="0" outline="0" subtotalTop="0" showAll="0"/>
    <pivotField compact="0" outline="0" subtotalTop="0" showAll="0"/>
    <pivotField dataField="1" compact="0" numFmtId="4" outline="0" subtotalTop="0" showAll="0"/>
    <pivotField compact="0" numFmtId="4" outline="0" subtotalTop="0" showAll="0"/>
    <pivotField dataField="1" compact="0" numFmtId="4" outline="0" subtotalTop="0" showAll="0"/>
  </pivotFields>
  <rowFields count="1">
    <field x="3"/>
  </rowFields>
  <rowItems count="1"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z DDV (€)" fld="10" baseField="0" baseItem="0"/>
    <dataField name="Vsota od  DDV (€)" fld="9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7">
    <format dxfId="18">
      <pivotArea outline="0" collapsedLevelsAreSubtotals="1" fieldPosition="0"/>
    </format>
    <format dxfId="17">
      <pivotArea field="0" type="button" dataOnly="0" labelOnly="1" outline="0" axis="axisPage" fieldPosition="0"/>
    </format>
    <format dxfId="16">
      <pivotArea dataOnly="0" labelOnly="1" outline="0" fieldPosition="0">
        <references count="1">
          <reference field="0" count="0"/>
        </references>
      </pivotArea>
    </format>
    <format dxfId="15">
      <pivotArea field="0" type="button" dataOnly="0" labelOnly="1" outline="0" axis="axisPage" fieldPosition="0"/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field="0" type="button" dataOnly="0" labelOnly="1" outline="0" axis="axisPage" fieldPosition="0"/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type="all" dataOnly="0" outline="0" fieldPosition="0"/>
    </format>
    <format dxfId="10">
      <pivotArea field="0" type="button" dataOnly="0" labelOnly="1" outline="0" axis="axisPage" fieldPosition="0"/>
    </format>
    <format dxfId="9">
      <pivotArea field="3" type="button" dataOnly="0" labelOnly="1" outline="0" axis="axisRow" fieldPosition="1"/>
    </format>
    <format dxfId="8">
      <pivotArea dataOnly="0" labelOnly="1" fieldPosition="0">
        <references count="1">
          <reference field="3" count="3">
            <x v="3"/>
            <x v="4"/>
            <x v="5"/>
          </reference>
        </references>
      </pivotArea>
    </format>
    <format dxfId="7">
      <pivotArea dataOnly="0" labelOnly="1" grandRow="1" outline="0" fieldPosition="0"/>
    </format>
    <format dxfId="6">
      <pivotArea field="0" type="button" dataOnly="0" labelOnly="1" outline="0" axis="axisPage" fieldPosition="0"/>
    </format>
    <format dxfId="5">
      <pivotArea dataOnly="0" labelOnly="1" fieldPosition="0">
        <references count="1">
          <reference field="3" count="3">
            <x v="3"/>
            <x v="4"/>
            <x v="5"/>
          </reference>
        </references>
      </pivotArea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field="3" type="button" dataOnly="0" labelOnly="1" outline="0" axis="axisRow" fieldPosition="1"/>
    </format>
    <format dxfId="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openxmlformats.org/officeDocument/2006/relationships/printerSettings" Target="../printerSettings/printerSettings4.bin"/><Relationship Id="rId4" Type="http://schemas.openxmlformats.org/officeDocument/2006/relationships/pivotTable" Target="../pivotTables/pivot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N61"/>
  <sheetViews>
    <sheetView view="pageBreakPreview" topLeftCell="A6" zoomScale="90" zoomScaleNormal="100" zoomScaleSheetLayoutView="90" workbookViewId="0">
      <selection activeCell="A9" sqref="A9"/>
    </sheetView>
  </sheetViews>
  <sheetFormatPr defaultRowHeight="12.75" x14ac:dyDescent="0.2"/>
  <cols>
    <col min="1" max="1" width="29.85546875" customWidth="1"/>
    <col min="2" max="2" width="15.28515625" customWidth="1"/>
    <col min="5" max="5" width="14.85546875" customWidth="1"/>
  </cols>
  <sheetData>
    <row r="6" spans="1:1" ht="38.25" x14ac:dyDescent="0.2">
      <c r="A6" s="42" t="s">
        <v>87</v>
      </c>
    </row>
    <row r="7" spans="1:1" x14ac:dyDescent="0.2">
      <c r="A7" s="21" t="s">
        <v>92</v>
      </c>
    </row>
    <row r="8" spans="1:1" x14ac:dyDescent="0.2">
      <c r="A8" s="21" t="s">
        <v>93</v>
      </c>
    </row>
    <row r="9" spans="1:1" x14ac:dyDescent="0.2">
      <c r="A9" s="21" t="s">
        <v>95</v>
      </c>
    </row>
    <row r="10" spans="1:1" x14ac:dyDescent="0.2">
      <c r="A10" s="21" t="s">
        <v>94</v>
      </c>
    </row>
    <row r="11" spans="1:1" x14ac:dyDescent="0.2">
      <c r="A11" s="21" t="s">
        <v>96</v>
      </c>
    </row>
    <row r="12" spans="1:1" x14ac:dyDescent="0.2">
      <c r="A12" s="21" t="s">
        <v>43</v>
      </c>
    </row>
    <row r="13" spans="1:1" x14ac:dyDescent="0.2">
      <c r="A13" s="21" t="s">
        <v>44</v>
      </c>
    </row>
    <row r="14" spans="1:1" x14ac:dyDescent="0.2">
      <c r="A14" s="21" t="s">
        <v>45</v>
      </c>
    </row>
    <row r="15" spans="1:1" x14ac:dyDescent="0.2">
      <c r="A15" s="21" t="s">
        <v>46</v>
      </c>
    </row>
    <row r="16" spans="1:1" x14ac:dyDescent="0.2">
      <c r="A16" s="21" t="s">
        <v>47</v>
      </c>
    </row>
    <row r="17" spans="1:1" x14ac:dyDescent="0.2">
      <c r="A17" s="21" t="s">
        <v>48</v>
      </c>
    </row>
    <row r="18" spans="1:1" x14ac:dyDescent="0.2">
      <c r="A18" s="21" t="s">
        <v>49</v>
      </c>
    </row>
    <row r="19" spans="1:1" x14ac:dyDescent="0.2">
      <c r="A19" s="21" t="s">
        <v>50</v>
      </c>
    </row>
    <row r="22" spans="1:1" ht="38.25" x14ac:dyDescent="0.2">
      <c r="A22" s="43" t="s">
        <v>80</v>
      </c>
    </row>
    <row r="23" spans="1:1" x14ac:dyDescent="0.2">
      <c r="A23" s="22" t="s">
        <v>15</v>
      </c>
    </row>
    <row r="24" spans="1:1" x14ac:dyDescent="0.2">
      <c r="A24" s="22" t="s">
        <v>99</v>
      </c>
    </row>
    <row r="25" spans="1:1" x14ac:dyDescent="0.2">
      <c r="A25" s="21" t="s">
        <v>97</v>
      </c>
    </row>
    <row r="26" spans="1:1" x14ac:dyDescent="0.2">
      <c r="A26" s="21" t="s">
        <v>51</v>
      </c>
    </row>
    <row r="27" spans="1:1" x14ac:dyDescent="0.2">
      <c r="A27" s="21" t="s">
        <v>52</v>
      </c>
    </row>
    <row r="28" spans="1:1" x14ac:dyDescent="0.2">
      <c r="A28" s="21" t="s">
        <v>53</v>
      </c>
    </row>
    <row r="29" spans="1:1" x14ac:dyDescent="0.2">
      <c r="A29" s="21" t="s">
        <v>54</v>
      </c>
    </row>
    <row r="30" spans="1:1" x14ac:dyDescent="0.2">
      <c r="A30" s="21" t="s">
        <v>55</v>
      </c>
    </row>
    <row r="33" spans="1:14" ht="21.75" customHeight="1" x14ac:dyDescent="0.2"/>
    <row r="34" spans="1:14" ht="20.25" x14ac:dyDescent="0.3">
      <c r="A34" s="23" t="s">
        <v>17</v>
      </c>
    </row>
    <row r="35" spans="1:14" ht="12.75" customHeight="1" x14ac:dyDescent="0.2">
      <c r="A35" s="133" t="s">
        <v>68</v>
      </c>
      <c r="B35" s="133"/>
    </row>
    <row r="36" spans="1:14" ht="44.25" customHeight="1" x14ac:dyDescent="0.2">
      <c r="A36" s="133"/>
      <c r="B36" s="133"/>
    </row>
    <row r="38" spans="1:14" ht="78" customHeight="1" x14ac:dyDescent="0.2">
      <c r="A38" s="134" t="s">
        <v>81</v>
      </c>
      <c r="B38" s="135"/>
      <c r="D38" s="24"/>
    </row>
    <row r="39" spans="1:14" ht="53.25" customHeight="1" x14ac:dyDescent="0.2">
      <c r="A39" s="136" t="s">
        <v>88</v>
      </c>
      <c r="B39" s="136"/>
    </row>
    <row r="46" spans="1:14" ht="17.25" hidden="1" customHeight="1" x14ac:dyDescent="0.2"/>
    <row r="47" spans="1:14" hidden="1" x14ac:dyDescent="0.2">
      <c r="A47" t="s">
        <v>9</v>
      </c>
      <c r="K47" t="s">
        <v>18</v>
      </c>
    </row>
    <row r="48" spans="1:14" ht="18" hidden="1" x14ac:dyDescent="0.25">
      <c r="A48" s="107" t="s">
        <v>85</v>
      </c>
      <c r="K48" s="15" t="s">
        <v>19</v>
      </c>
      <c r="N48" t="s">
        <v>41</v>
      </c>
    </row>
    <row r="49" spans="1:14" ht="18" hidden="1" x14ac:dyDescent="0.25">
      <c r="A49" s="107" t="s">
        <v>30</v>
      </c>
      <c r="K49" s="15" t="s">
        <v>20</v>
      </c>
      <c r="N49" s="40">
        <v>0</v>
      </c>
    </row>
    <row r="50" spans="1:14" ht="18" hidden="1" x14ac:dyDescent="0.25">
      <c r="A50" s="107" t="s">
        <v>31</v>
      </c>
      <c r="K50" s="15" t="s">
        <v>21</v>
      </c>
      <c r="N50" s="41">
        <v>9.5000000000000001E-2</v>
      </c>
    </row>
    <row r="51" spans="1:14" ht="18" hidden="1" x14ac:dyDescent="0.25">
      <c r="A51" s="107" t="s">
        <v>77</v>
      </c>
      <c r="K51" s="15" t="s">
        <v>22</v>
      </c>
      <c r="N51" s="40">
        <v>0.22</v>
      </c>
    </row>
    <row r="52" spans="1:14" ht="18" hidden="1" x14ac:dyDescent="0.25">
      <c r="A52" s="107" t="s">
        <v>78</v>
      </c>
      <c r="K52" s="15" t="s">
        <v>23</v>
      </c>
    </row>
    <row r="53" spans="1:14" ht="18" hidden="1" x14ac:dyDescent="0.25">
      <c r="A53" s="107" t="s">
        <v>75</v>
      </c>
      <c r="K53" s="15" t="s">
        <v>24</v>
      </c>
    </row>
    <row r="54" spans="1:14" ht="18" hidden="1" x14ac:dyDescent="0.25">
      <c r="A54" s="107" t="s">
        <v>76</v>
      </c>
      <c r="K54" s="15" t="s">
        <v>25</v>
      </c>
    </row>
    <row r="55" spans="1:14" ht="18" hidden="1" x14ac:dyDescent="0.25">
      <c r="A55" s="107" t="s">
        <v>32</v>
      </c>
      <c r="K55" s="15" t="s">
        <v>26</v>
      </c>
    </row>
    <row r="56" spans="1:14" ht="18" hidden="1" x14ac:dyDescent="0.25">
      <c r="A56" s="107" t="s">
        <v>69</v>
      </c>
      <c r="K56" s="15" t="s">
        <v>27</v>
      </c>
    </row>
    <row r="57" spans="1:14" ht="18" hidden="1" x14ac:dyDescent="0.25">
      <c r="A57" s="107" t="s">
        <v>84</v>
      </c>
      <c r="K57" s="15" t="s">
        <v>28</v>
      </c>
    </row>
    <row r="58" spans="1:14" ht="18" hidden="1" x14ac:dyDescent="0.25">
      <c r="A58" s="107" t="s">
        <v>56</v>
      </c>
    </row>
    <row r="59" spans="1:14" hidden="1" x14ac:dyDescent="0.2"/>
    <row r="60" spans="1:14" hidden="1" x14ac:dyDescent="0.2"/>
    <row r="61" spans="1:14" ht="18" x14ac:dyDescent="0.25">
      <c r="A61" s="36"/>
    </row>
  </sheetData>
  <sheetProtection selectLockedCells="1" selectUnlockedCells="1"/>
  <mergeCells count="3">
    <mergeCell ref="A35:B36"/>
    <mergeCell ref="A38:B38"/>
    <mergeCell ref="A39:B39"/>
  </mergeCell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57"/>
  <sheetViews>
    <sheetView topLeftCell="A7" zoomScale="115" zoomScaleNormal="115" zoomScaleSheetLayoutView="115" workbookViewId="0">
      <pane xSplit="1" ySplit="4" topLeftCell="B23" activePane="bottomRight" state="frozen"/>
      <selection activeCell="A7" sqref="A7"/>
      <selection pane="topRight" activeCell="B7" sqref="B7"/>
      <selection pane="bottomLeft" activeCell="A11" sqref="A11"/>
      <selection pane="bottomRight" activeCell="H26" sqref="H26"/>
    </sheetView>
  </sheetViews>
  <sheetFormatPr defaultRowHeight="15" x14ac:dyDescent="0.2"/>
  <cols>
    <col min="1" max="1" width="6.5703125" style="1" customWidth="1"/>
    <col min="2" max="3" width="22.7109375" style="1" customWidth="1"/>
    <col min="4" max="4" width="37.42578125" style="1" customWidth="1"/>
    <col min="5" max="5" width="9.28515625" style="1" customWidth="1"/>
    <col min="6" max="6" width="8" style="1" customWidth="1"/>
    <col min="7" max="11" width="10.28515625" style="1" customWidth="1"/>
    <col min="12" max="12" width="12.140625" style="1" customWidth="1"/>
    <col min="13" max="13" width="10.28515625" style="1" customWidth="1"/>
    <col min="14" max="14" width="12.140625" style="1" customWidth="1"/>
    <col min="15" max="15" width="14" style="1" customWidth="1"/>
    <col min="16" max="16" width="13.140625" style="1" customWidth="1"/>
    <col min="17" max="17" width="22.85546875" style="1" customWidth="1"/>
    <col min="18" max="16384" width="9.140625" style="1"/>
  </cols>
  <sheetData>
    <row r="1" spans="1:17" ht="24.75" customHeight="1" x14ac:dyDescent="0.2">
      <c r="A1" s="157" t="s">
        <v>6</v>
      </c>
      <c r="B1" s="158"/>
      <c r="C1" s="158"/>
      <c r="D1" s="158"/>
      <c r="E1" s="158"/>
      <c r="F1" s="158"/>
      <c r="G1" s="158"/>
      <c r="H1" s="158"/>
      <c r="I1" s="158"/>
      <c r="J1" s="158"/>
      <c r="K1" s="28"/>
      <c r="L1" s="29"/>
      <c r="M1" s="28"/>
      <c r="N1" s="28"/>
      <c r="O1" s="28"/>
      <c r="P1" s="58"/>
    </row>
    <row r="2" spans="1:17" ht="36.75" customHeight="1" x14ac:dyDescent="0.2">
      <c r="A2" s="159" t="s">
        <v>74</v>
      </c>
      <c r="B2" s="160"/>
      <c r="C2" s="160"/>
      <c r="D2" s="160"/>
      <c r="E2" s="160"/>
      <c r="F2" s="160"/>
      <c r="G2" s="160"/>
      <c r="H2" s="160"/>
      <c r="I2" s="160"/>
      <c r="J2" s="160"/>
      <c r="K2" s="30"/>
      <c r="L2" s="31"/>
      <c r="M2" s="30"/>
      <c r="N2" s="30"/>
      <c r="O2" s="30"/>
      <c r="P2" s="58"/>
    </row>
    <row r="3" spans="1:17" ht="15" hidden="1" customHeight="1" x14ac:dyDescent="0.2">
      <c r="A3" s="164" t="s">
        <v>91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5"/>
    </row>
    <row r="4" spans="1:17" ht="31.5" hidden="1" customHeight="1" x14ac:dyDescent="0.2">
      <c r="A4" s="161" t="s">
        <v>90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/>
    </row>
    <row r="5" spans="1:17" ht="126.75" hidden="1" customHeight="1" x14ac:dyDescent="0.2">
      <c r="A5" s="163" t="s">
        <v>89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2"/>
    </row>
    <row r="6" spans="1:17" ht="15" customHeight="1" x14ac:dyDescent="0.2">
      <c r="A6" s="25"/>
      <c r="B6" s="26"/>
      <c r="C6" s="26"/>
      <c r="D6" s="26"/>
      <c r="E6" s="26"/>
      <c r="F6" s="26"/>
      <c r="G6" s="26"/>
      <c r="H6" s="27"/>
      <c r="I6" s="27"/>
      <c r="J6" s="27"/>
      <c r="K6" s="6"/>
      <c r="L6" s="26"/>
      <c r="M6" s="6"/>
      <c r="N6" s="6"/>
      <c r="O6" s="6"/>
      <c r="P6" s="6"/>
      <c r="Q6" s="6"/>
    </row>
    <row r="7" spans="1:17" ht="15" customHeight="1" x14ac:dyDescent="0.2">
      <c r="A7" s="117" t="s">
        <v>98</v>
      </c>
      <c r="B7" s="109"/>
      <c r="C7" s="109"/>
      <c r="D7" s="110"/>
      <c r="E7" s="111"/>
      <c r="F7" s="111"/>
      <c r="G7" s="111"/>
      <c r="H7" s="111"/>
      <c r="I7" s="111"/>
      <c r="J7" s="112"/>
      <c r="K7" s="118" t="s">
        <v>82</v>
      </c>
      <c r="L7" s="113"/>
      <c r="M7" s="149">
        <v>44986</v>
      </c>
      <c r="N7" s="150"/>
      <c r="O7" s="150"/>
      <c r="P7" s="114"/>
      <c r="Q7" s="32"/>
    </row>
    <row r="8" spans="1:17" ht="15" customHeight="1" thickBot="1" x14ac:dyDescent="0.25">
      <c r="A8" s="5"/>
      <c r="B8" s="4"/>
      <c r="C8" s="49"/>
      <c r="D8" s="55"/>
      <c r="E8" s="56"/>
      <c r="F8" s="56"/>
      <c r="G8" s="56"/>
      <c r="H8" s="56"/>
      <c r="I8" s="56"/>
      <c r="J8" s="57"/>
      <c r="K8" s="119" t="s">
        <v>83</v>
      </c>
      <c r="L8" s="115"/>
      <c r="M8" s="151">
        <v>45382</v>
      </c>
      <c r="N8" s="152"/>
      <c r="O8" s="153"/>
      <c r="P8" s="116"/>
      <c r="Q8" s="33"/>
    </row>
    <row r="9" spans="1:17" ht="15" customHeight="1" thickTop="1" thickBot="1" x14ac:dyDescent="0.25">
      <c r="A9" s="46">
        <v>1</v>
      </c>
      <c r="B9" s="47">
        <v>2</v>
      </c>
      <c r="C9" s="53">
        <v>3</v>
      </c>
      <c r="D9" s="53">
        <v>4</v>
      </c>
      <c r="E9" s="53">
        <v>5</v>
      </c>
      <c r="F9" s="53">
        <v>6</v>
      </c>
      <c r="G9" s="53">
        <v>7</v>
      </c>
      <c r="H9" s="53">
        <v>8</v>
      </c>
      <c r="I9" s="53">
        <v>9</v>
      </c>
      <c r="J9" s="54">
        <v>10</v>
      </c>
      <c r="K9" s="53">
        <v>11</v>
      </c>
      <c r="L9" s="54">
        <v>12</v>
      </c>
      <c r="M9" s="54">
        <v>13</v>
      </c>
      <c r="N9" s="54">
        <v>14</v>
      </c>
      <c r="O9" s="54">
        <v>15</v>
      </c>
      <c r="P9" s="59">
        <v>16</v>
      </c>
      <c r="Q9" s="48">
        <v>17</v>
      </c>
    </row>
    <row r="10" spans="1:17" s="2" customFormat="1" ht="49.5" customHeight="1" thickTop="1" x14ac:dyDescent="0.2">
      <c r="A10" s="7" t="s">
        <v>13</v>
      </c>
      <c r="B10" s="7" t="s">
        <v>2</v>
      </c>
      <c r="C10" s="50" t="s">
        <v>86</v>
      </c>
      <c r="D10" s="51" t="s">
        <v>3</v>
      </c>
      <c r="E10" s="51" t="s">
        <v>4</v>
      </c>
      <c r="F10" s="51" t="s">
        <v>5</v>
      </c>
      <c r="G10" s="51" t="s">
        <v>39</v>
      </c>
      <c r="H10" s="50" t="s">
        <v>40</v>
      </c>
      <c r="I10" s="52" t="s">
        <v>37</v>
      </c>
      <c r="J10" s="50" t="s">
        <v>1</v>
      </c>
      <c r="K10" s="50" t="s">
        <v>42</v>
      </c>
      <c r="L10" s="61" t="s">
        <v>62</v>
      </c>
      <c r="M10" s="51" t="s">
        <v>7</v>
      </c>
      <c r="N10" s="50" t="s">
        <v>8</v>
      </c>
      <c r="O10" s="8" t="s">
        <v>59</v>
      </c>
      <c r="P10" s="8" t="s">
        <v>60</v>
      </c>
      <c r="Q10" s="8" t="s">
        <v>79</v>
      </c>
    </row>
    <row r="11" spans="1:17" ht="25.5" x14ac:dyDescent="0.2">
      <c r="A11" s="62" t="s">
        <v>10</v>
      </c>
      <c r="B11" s="63" t="s">
        <v>15</v>
      </c>
      <c r="C11" s="64" t="s">
        <v>92</v>
      </c>
      <c r="D11" s="65" t="s">
        <v>77</v>
      </c>
      <c r="E11" s="66" t="s">
        <v>23</v>
      </c>
      <c r="F11" s="66">
        <v>1</v>
      </c>
      <c r="G11" s="120">
        <v>1500</v>
      </c>
      <c r="H11" s="67">
        <f t="shared" ref="H11:H14" si="0">ROUND(F11*G11,2)</f>
        <v>1500</v>
      </c>
      <c r="I11" s="68">
        <v>0.22</v>
      </c>
      <c r="J11" s="67">
        <f>ROUND(+I11*H11,2)</f>
        <v>330</v>
      </c>
      <c r="K11" s="67">
        <f>ROUND(H11+J11,2)</f>
        <v>1830</v>
      </c>
      <c r="L11" s="69">
        <v>1500</v>
      </c>
      <c r="M11" s="70">
        <v>0.75</v>
      </c>
      <c r="N11" s="67">
        <f>ROUND(+L11*M11,2)</f>
        <v>1125</v>
      </c>
      <c r="O11" s="67">
        <f>ROUND(+H11-N11,2)</f>
        <v>375</v>
      </c>
      <c r="P11" s="67">
        <f>ROUND(+K11-N11,2)</f>
        <v>705</v>
      </c>
      <c r="Q11" s="71" t="s">
        <v>106</v>
      </c>
    </row>
    <row r="12" spans="1:17" ht="25.5" x14ac:dyDescent="0.2">
      <c r="A12" s="62" t="s">
        <v>10</v>
      </c>
      <c r="B12" s="63" t="s">
        <v>15</v>
      </c>
      <c r="C12" s="64" t="s">
        <v>93</v>
      </c>
      <c r="D12" s="65" t="s">
        <v>77</v>
      </c>
      <c r="E12" s="66" t="s">
        <v>23</v>
      </c>
      <c r="F12" s="66">
        <v>1</v>
      </c>
      <c r="G12" s="120">
        <v>1500</v>
      </c>
      <c r="H12" s="67">
        <f t="shared" si="0"/>
        <v>1500</v>
      </c>
      <c r="I12" s="68">
        <v>0.22</v>
      </c>
      <c r="J12" s="67">
        <f t="shared" ref="J12:J13" si="1">ROUND(+I12*H12,2)</f>
        <v>330</v>
      </c>
      <c r="K12" s="67">
        <f t="shared" ref="K12:K13" si="2">ROUND(H12+J12,2)</f>
        <v>1830</v>
      </c>
      <c r="L12" s="69">
        <v>1500</v>
      </c>
      <c r="M12" s="70">
        <v>0.75</v>
      </c>
      <c r="N12" s="67">
        <f t="shared" ref="N12:N13" si="3">ROUND(+L12*M12,2)</f>
        <v>1125</v>
      </c>
      <c r="O12" s="67">
        <f t="shared" ref="O12:O13" si="4">ROUND(+H12-N12,2)</f>
        <v>375</v>
      </c>
      <c r="P12" s="67">
        <f t="shared" ref="P12:P13" si="5">ROUND(+K12-N12,2)</f>
        <v>705</v>
      </c>
      <c r="Q12" s="71" t="s">
        <v>106</v>
      </c>
    </row>
    <row r="13" spans="1:17" ht="25.5" x14ac:dyDescent="0.2">
      <c r="A13" s="62" t="s">
        <v>10</v>
      </c>
      <c r="B13" s="63" t="s">
        <v>15</v>
      </c>
      <c r="C13" s="64" t="s">
        <v>95</v>
      </c>
      <c r="D13" s="65" t="s">
        <v>77</v>
      </c>
      <c r="E13" s="66" t="s">
        <v>23</v>
      </c>
      <c r="F13" s="66">
        <v>1</v>
      </c>
      <c r="G13" s="120">
        <v>1500</v>
      </c>
      <c r="H13" s="67">
        <f t="shared" si="0"/>
        <v>1500</v>
      </c>
      <c r="I13" s="68">
        <v>0.22</v>
      </c>
      <c r="J13" s="67">
        <f t="shared" si="1"/>
        <v>330</v>
      </c>
      <c r="K13" s="67">
        <f t="shared" si="2"/>
        <v>1830</v>
      </c>
      <c r="L13" s="69">
        <v>1500</v>
      </c>
      <c r="M13" s="70">
        <v>0.75</v>
      </c>
      <c r="N13" s="67">
        <f t="shared" si="3"/>
        <v>1125</v>
      </c>
      <c r="O13" s="67">
        <f t="shared" si="4"/>
        <v>375</v>
      </c>
      <c r="P13" s="67">
        <f t="shared" si="5"/>
        <v>705</v>
      </c>
      <c r="Q13" s="71" t="s">
        <v>106</v>
      </c>
    </row>
    <row r="14" spans="1:17" ht="25.5" x14ac:dyDescent="0.2">
      <c r="A14" s="62" t="s">
        <v>10</v>
      </c>
      <c r="B14" s="63" t="s">
        <v>15</v>
      </c>
      <c r="C14" s="64" t="s">
        <v>94</v>
      </c>
      <c r="D14" s="65" t="s">
        <v>77</v>
      </c>
      <c r="E14" s="66" t="s">
        <v>23</v>
      </c>
      <c r="F14" s="66">
        <v>1</v>
      </c>
      <c r="G14" s="120">
        <v>1500</v>
      </c>
      <c r="H14" s="67">
        <f t="shared" si="0"/>
        <v>1500</v>
      </c>
      <c r="I14" s="68">
        <v>0.22</v>
      </c>
      <c r="J14" s="67">
        <f>ROUND(+I14*H14,2)</f>
        <v>330</v>
      </c>
      <c r="K14" s="67">
        <f>ROUND(H14+J14,2)</f>
        <v>1830</v>
      </c>
      <c r="L14" s="69">
        <v>1500</v>
      </c>
      <c r="M14" s="70">
        <v>0.75</v>
      </c>
      <c r="N14" s="67">
        <f>ROUND(+L14*M14,2)</f>
        <v>1125</v>
      </c>
      <c r="O14" s="67">
        <f>ROUND(+H14-N14,2)</f>
        <v>375</v>
      </c>
      <c r="P14" s="67">
        <f>ROUND(+K14-N14,2)</f>
        <v>705</v>
      </c>
      <c r="Q14" s="71" t="s">
        <v>106</v>
      </c>
    </row>
    <row r="15" spans="1:17" x14ac:dyDescent="0.2">
      <c r="A15" s="62" t="s">
        <v>10</v>
      </c>
      <c r="B15" s="63" t="s">
        <v>99</v>
      </c>
      <c r="C15" s="64" t="s">
        <v>92</v>
      </c>
      <c r="D15" s="65" t="s">
        <v>75</v>
      </c>
      <c r="E15" s="66" t="s">
        <v>23</v>
      </c>
      <c r="F15" s="66">
        <v>1</v>
      </c>
      <c r="G15" s="120">
        <v>1100</v>
      </c>
      <c r="H15" s="67">
        <f t="shared" ref="H15" si="6">ROUND(F15*G15,2)</f>
        <v>1100</v>
      </c>
      <c r="I15" s="68">
        <v>9.5000000000000001E-2</v>
      </c>
      <c r="J15" s="67">
        <f t="shared" ref="J15" si="7">+I15*H15</f>
        <v>104.5</v>
      </c>
      <c r="K15" s="67">
        <f t="shared" ref="K15" si="8">ROUND(H15+J15,2)</f>
        <v>1204.5</v>
      </c>
      <c r="L15" s="69">
        <v>1100</v>
      </c>
      <c r="M15" s="70">
        <v>0.75</v>
      </c>
      <c r="N15" s="67">
        <f t="shared" ref="N15" si="9">ROUND(+L15*M15,2)</f>
        <v>825</v>
      </c>
      <c r="O15" s="67">
        <f t="shared" ref="O15" si="10">ROUND(+H15-N15,2)</f>
        <v>275</v>
      </c>
      <c r="P15" s="67">
        <f t="shared" ref="P15" si="11">ROUND(+K15-N15,2)</f>
        <v>379.5</v>
      </c>
      <c r="Q15" s="71" t="s">
        <v>103</v>
      </c>
    </row>
    <row r="16" spans="1:17" x14ac:dyDescent="0.2">
      <c r="A16" s="62" t="s">
        <v>10</v>
      </c>
      <c r="B16" s="63" t="s">
        <v>99</v>
      </c>
      <c r="C16" s="64" t="s">
        <v>93</v>
      </c>
      <c r="D16" s="65" t="s">
        <v>75</v>
      </c>
      <c r="E16" s="66" t="s">
        <v>23</v>
      </c>
      <c r="F16" s="66">
        <v>1</v>
      </c>
      <c r="G16" s="120">
        <v>1100</v>
      </c>
      <c r="H16" s="67">
        <f t="shared" ref="H16:H32" si="12">ROUND(F16*G16,2)</f>
        <v>1100</v>
      </c>
      <c r="I16" s="68">
        <v>9.5000000000000001E-2</v>
      </c>
      <c r="J16" s="67">
        <f t="shared" ref="J16:J32" si="13">+I16*H16</f>
        <v>104.5</v>
      </c>
      <c r="K16" s="67">
        <f t="shared" ref="K16:K32" si="14">ROUND(H16+J16,2)</f>
        <v>1204.5</v>
      </c>
      <c r="L16" s="69">
        <v>1100</v>
      </c>
      <c r="M16" s="70">
        <v>0.75</v>
      </c>
      <c r="N16" s="67">
        <f t="shared" ref="N16:N32" si="15">ROUND(+L16*M16,2)</f>
        <v>825</v>
      </c>
      <c r="O16" s="67">
        <f t="shared" ref="O16:O32" si="16">ROUND(+H16-N16,2)</f>
        <v>275</v>
      </c>
      <c r="P16" s="67">
        <f t="shared" ref="P16:P32" si="17">ROUND(+K16-N16,2)</f>
        <v>379.5</v>
      </c>
      <c r="Q16" s="71" t="s">
        <v>103</v>
      </c>
    </row>
    <row r="17" spans="1:17" x14ac:dyDescent="0.2">
      <c r="A17" s="62" t="s">
        <v>10</v>
      </c>
      <c r="B17" s="63" t="s">
        <v>99</v>
      </c>
      <c r="C17" s="64" t="s">
        <v>95</v>
      </c>
      <c r="D17" s="65" t="s">
        <v>75</v>
      </c>
      <c r="E17" s="66" t="s">
        <v>23</v>
      </c>
      <c r="F17" s="66">
        <v>1</v>
      </c>
      <c r="G17" s="120">
        <v>1100</v>
      </c>
      <c r="H17" s="67">
        <f t="shared" ref="H17" si="18">ROUND(F17*G17,2)</f>
        <v>1100</v>
      </c>
      <c r="I17" s="68">
        <v>9.5000000000000001E-2</v>
      </c>
      <c r="J17" s="67">
        <f t="shared" ref="J17" si="19">+I17*H17</f>
        <v>104.5</v>
      </c>
      <c r="K17" s="67">
        <f t="shared" ref="K17" si="20">ROUND(H17+J17,2)</f>
        <v>1204.5</v>
      </c>
      <c r="L17" s="69">
        <v>1100</v>
      </c>
      <c r="M17" s="70">
        <v>0.75</v>
      </c>
      <c r="N17" s="67">
        <f t="shared" ref="N17" si="21">ROUND(+L17*M17,2)</f>
        <v>825</v>
      </c>
      <c r="O17" s="67">
        <f t="shared" ref="O17" si="22">ROUND(+H17-N17,2)</f>
        <v>275</v>
      </c>
      <c r="P17" s="67">
        <f t="shared" ref="P17" si="23">ROUND(+K17-N17,2)</f>
        <v>379.5</v>
      </c>
      <c r="Q17" s="71" t="s">
        <v>103</v>
      </c>
    </row>
    <row r="18" spans="1:17" x14ac:dyDescent="0.2">
      <c r="A18" s="62" t="s">
        <v>10</v>
      </c>
      <c r="B18" s="63" t="s">
        <v>99</v>
      </c>
      <c r="C18" s="64" t="s">
        <v>94</v>
      </c>
      <c r="D18" s="65" t="s">
        <v>75</v>
      </c>
      <c r="E18" s="66" t="s">
        <v>23</v>
      </c>
      <c r="F18" s="66">
        <v>1</v>
      </c>
      <c r="G18" s="120">
        <v>1100</v>
      </c>
      <c r="H18" s="67">
        <f t="shared" si="12"/>
        <v>1100</v>
      </c>
      <c r="I18" s="68">
        <v>9.5000000000000001E-2</v>
      </c>
      <c r="J18" s="67">
        <f t="shared" si="13"/>
        <v>104.5</v>
      </c>
      <c r="K18" s="67">
        <f t="shared" si="14"/>
        <v>1204.5</v>
      </c>
      <c r="L18" s="69">
        <v>1100</v>
      </c>
      <c r="M18" s="70">
        <v>0.75</v>
      </c>
      <c r="N18" s="67">
        <f t="shared" si="15"/>
        <v>825</v>
      </c>
      <c r="O18" s="67">
        <f t="shared" si="16"/>
        <v>275</v>
      </c>
      <c r="P18" s="67">
        <f t="shared" si="17"/>
        <v>379.5</v>
      </c>
      <c r="Q18" s="71" t="s">
        <v>103</v>
      </c>
    </row>
    <row r="19" spans="1:17" x14ac:dyDescent="0.2">
      <c r="A19" s="62" t="s">
        <v>10</v>
      </c>
      <c r="B19" s="63" t="s">
        <v>99</v>
      </c>
      <c r="C19" s="64" t="s">
        <v>92</v>
      </c>
      <c r="D19" s="65" t="s">
        <v>75</v>
      </c>
      <c r="E19" s="66" t="s">
        <v>23</v>
      </c>
      <c r="F19" s="66">
        <v>1</v>
      </c>
      <c r="G19" s="120">
        <v>24800</v>
      </c>
      <c r="H19" s="67">
        <f t="shared" si="12"/>
        <v>24800</v>
      </c>
      <c r="I19" s="68">
        <v>9.5000000000000001E-2</v>
      </c>
      <c r="J19" s="67">
        <f t="shared" si="13"/>
        <v>2356</v>
      </c>
      <c r="K19" s="67">
        <f t="shared" si="14"/>
        <v>27156</v>
      </c>
      <c r="L19" s="69">
        <v>24800</v>
      </c>
      <c r="M19" s="70">
        <v>0.75</v>
      </c>
      <c r="N19" s="67">
        <f t="shared" si="15"/>
        <v>18600</v>
      </c>
      <c r="O19" s="67">
        <f t="shared" si="16"/>
        <v>6200</v>
      </c>
      <c r="P19" s="67">
        <f t="shared" si="17"/>
        <v>8556</v>
      </c>
      <c r="Q19" s="71" t="s">
        <v>105</v>
      </c>
    </row>
    <row r="20" spans="1:17" x14ac:dyDescent="0.2">
      <c r="A20" s="62" t="s">
        <v>10</v>
      </c>
      <c r="B20" s="63" t="s">
        <v>99</v>
      </c>
      <c r="C20" s="64" t="s">
        <v>93</v>
      </c>
      <c r="D20" s="65" t="s">
        <v>75</v>
      </c>
      <c r="E20" s="66" t="s">
        <v>23</v>
      </c>
      <c r="F20" s="66">
        <v>1</v>
      </c>
      <c r="G20" s="120">
        <v>8700</v>
      </c>
      <c r="H20" s="67">
        <f t="shared" si="12"/>
        <v>8700</v>
      </c>
      <c r="I20" s="68">
        <v>9.5000000000000001E-2</v>
      </c>
      <c r="J20" s="67">
        <f t="shared" si="13"/>
        <v>826.5</v>
      </c>
      <c r="K20" s="67">
        <f t="shared" si="14"/>
        <v>9526.5</v>
      </c>
      <c r="L20" s="69">
        <v>8700</v>
      </c>
      <c r="M20" s="70">
        <v>0.75</v>
      </c>
      <c r="N20" s="67">
        <f t="shared" si="15"/>
        <v>6525</v>
      </c>
      <c r="O20" s="67">
        <f t="shared" si="16"/>
        <v>2175</v>
      </c>
      <c r="P20" s="67">
        <f t="shared" si="17"/>
        <v>3001.5</v>
      </c>
      <c r="Q20" s="71" t="s">
        <v>105</v>
      </c>
    </row>
    <row r="21" spans="1:17" x14ac:dyDescent="0.2">
      <c r="A21" s="62" t="s">
        <v>10</v>
      </c>
      <c r="B21" s="63" t="s">
        <v>99</v>
      </c>
      <c r="C21" s="64" t="s">
        <v>95</v>
      </c>
      <c r="D21" s="65" t="s">
        <v>75</v>
      </c>
      <c r="E21" s="66" t="s">
        <v>23</v>
      </c>
      <c r="F21" s="66">
        <v>1</v>
      </c>
      <c r="G21" s="120">
        <v>12500</v>
      </c>
      <c r="H21" s="67">
        <f t="shared" si="12"/>
        <v>12500</v>
      </c>
      <c r="I21" s="68">
        <v>9.5000000000000001E-2</v>
      </c>
      <c r="J21" s="67">
        <f t="shared" si="13"/>
        <v>1187.5</v>
      </c>
      <c r="K21" s="67">
        <f t="shared" si="14"/>
        <v>13687.5</v>
      </c>
      <c r="L21" s="69">
        <v>12500</v>
      </c>
      <c r="M21" s="70">
        <v>0.75</v>
      </c>
      <c r="N21" s="67">
        <f t="shared" si="15"/>
        <v>9375</v>
      </c>
      <c r="O21" s="67">
        <f t="shared" si="16"/>
        <v>3125</v>
      </c>
      <c r="P21" s="67">
        <f t="shared" si="17"/>
        <v>4312.5</v>
      </c>
      <c r="Q21" s="71" t="s">
        <v>105</v>
      </c>
    </row>
    <row r="22" spans="1:17" x14ac:dyDescent="0.2">
      <c r="A22" s="62" t="s">
        <v>10</v>
      </c>
      <c r="B22" s="63" t="s">
        <v>99</v>
      </c>
      <c r="C22" s="64" t="s">
        <v>94</v>
      </c>
      <c r="D22" s="65" t="s">
        <v>75</v>
      </c>
      <c r="E22" s="66" t="s">
        <v>23</v>
      </c>
      <c r="F22" s="66">
        <v>1</v>
      </c>
      <c r="G22" s="120">
        <v>8700</v>
      </c>
      <c r="H22" s="67">
        <f t="shared" si="12"/>
        <v>8700</v>
      </c>
      <c r="I22" s="68">
        <v>9.5000000000000001E-2</v>
      </c>
      <c r="J22" s="67">
        <f t="shared" si="13"/>
        <v>826.5</v>
      </c>
      <c r="K22" s="67">
        <f t="shared" si="14"/>
        <v>9526.5</v>
      </c>
      <c r="L22" s="69">
        <v>8700</v>
      </c>
      <c r="M22" s="70">
        <v>0.75</v>
      </c>
      <c r="N22" s="67">
        <f t="shared" si="15"/>
        <v>6525</v>
      </c>
      <c r="O22" s="67">
        <f t="shared" si="16"/>
        <v>2175</v>
      </c>
      <c r="P22" s="67">
        <f t="shared" si="17"/>
        <v>3001.5</v>
      </c>
      <c r="Q22" s="71" t="s">
        <v>105</v>
      </c>
    </row>
    <row r="23" spans="1:17" ht="25.5" x14ac:dyDescent="0.2">
      <c r="A23" s="62" t="s">
        <v>10</v>
      </c>
      <c r="B23" s="63" t="s">
        <v>97</v>
      </c>
      <c r="C23" s="64" t="s">
        <v>96</v>
      </c>
      <c r="D23" s="65" t="s">
        <v>78</v>
      </c>
      <c r="E23" s="66" t="s">
        <v>23</v>
      </c>
      <c r="F23" s="66">
        <v>1</v>
      </c>
      <c r="G23" s="120">
        <v>86.07</v>
      </c>
      <c r="H23" s="67">
        <f t="shared" si="12"/>
        <v>86.07</v>
      </c>
      <c r="I23" s="68">
        <v>0.22</v>
      </c>
      <c r="J23" s="67">
        <f t="shared" si="13"/>
        <v>18.935399999999998</v>
      </c>
      <c r="K23" s="67">
        <f t="shared" si="14"/>
        <v>105.01</v>
      </c>
      <c r="L23" s="69">
        <v>86.07</v>
      </c>
      <c r="M23" s="70">
        <v>0.75</v>
      </c>
      <c r="N23" s="67">
        <f t="shared" si="15"/>
        <v>64.55</v>
      </c>
      <c r="O23" s="67">
        <f t="shared" si="16"/>
        <v>21.52</v>
      </c>
      <c r="P23" s="67">
        <f t="shared" si="17"/>
        <v>40.46</v>
      </c>
      <c r="Q23" s="71" t="s">
        <v>101</v>
      </c>
    </row>
    <row r="24" spans="1:17" ht="25.5" x14ac:dyDescent="0.2">
      <c r="A24" s="62" t="s">
        <v>10</v>
      </c>
      <c r="B24" s="63" t="s">
        <v>97</v>
      </c>
      <c r="C24" s="64" t="s">
        <v>96</v>
      </c>
      <c r="D24" s="65" t="s">
        <v>78</v>
      </c>
      <c r="E24" s="66" t="s">
        <v>23</v>
      </c>
      <c r="F24" s="66">
        <v>1</v>
      </c>
      <c r="G24" s="120">
        <v>360.73</v>
      </c>
      <c r="H24" s="67">
        <f t="shared" si="12"/>
        <v>360.73</v>
      </c>
      <c r="I24" s="68">
        <v>9.5000000000000001E-2</v>
      </c>
      <c r="J24" s="67">
        <f t="shared" si="13"/>
        <v>34.269350000000003</v>
      </c>
      <c r="K24" s="67">
        <f t="shared" si="14"/>
        <v>395</v>
      </c>
      <c r="L24" s="69">
        <v>360.73</v>
      </c>
      <c r="M24" s="70">
        <v>0.75</v>
      </c>
      <c r="N24" s="67">
        <f t="shared" si="15"/>
        <v>270.55</v>
      </c>
      <c r="O24" s="67">
        <f t="shared" si="16"/>
        <v>90.18</v>
      </c>
      <c r="P24" s="67">
        <f t="shared" si="17"/>
        <v>124.45</v>
      </c>
      <c r="Q24" s="71" t="s">
        <v>102</v>
      </c>
    </row>
    <row r="25" spans="1:17" ht="25.5" x14ac:dyDescent="0.2">
      <c r="A25" s="62" t="s">
        <v>10</v>
      </c>
      <c r="B25" s="63" t="s">
        <v>97</v>
      </c>
      <c r="C25" s="64" t="s">
        <v>96</v>
      </c>
      <c r="D25" s="65" t="s">
        <v>32</v>
      </c>
      <c r="E25" s="66" t="s">
        <v>20</v>
      </c>
      <c r="F25" s="66">
        <v>50</v>
      </c>
      <c r="G25" s="120">
        <v>10</v>
      </c>
      <c r="H25" s="67">
        <f t="shared" si="12"/>
        <v>500</v>
      </c>
      <c r="I25" s="68">
        <v>0</v>
      </c>
      <c r="J25" s="67">
        <f t="shared" si="13"/>
        <v>0</v>
      </c>
      <c r="K25" s="67">
        <f t="shared" si="14"/>
        <v>500</v>
      </c>
      <c r="L25" s="69">
        <v>500</v>
      </c>
      <c r="M25" s="70">
        <v>0.75</v>
      </c>
      <c r="N25" s="67">
        <f t="shared" si="15"/>
        <v>375</v>
      </c>
      <c r="O25" s="67">
        <f t="shared" si="16"/>
        <v>125</v>
      </c>
      <c r="P25" s="67">
        <f t="shared" si="17"/>
        <v>125</v>
      </c>
      <c r="Q25" s="71" t="s">
        <v>104</v>
      </c>
    </row>
    <row r="26" spans="1:17" ht="25.5" x14ac:dyDescent="0.2">
      <c r="A26" s="62" t="s">
        <v>10</v>
      </c>
      <c r="B26" s="63" t="s">
        <v>97</v>
      </c>
      <c r="C26" s="64" t="s">
        <v>96</v>
      </c>
      <c r="D26" s="65" t="s">
        <v>78</v>
      </c>
      <c r="E26" s="66" t="s">
        <v>23</v>
      </c>
      <c r="F26" s="66">
        <v>1</v>
      </c>
      <c r="G26" s="120">
        <v>414.61</v>
      </c>
      <c r="H26" s="67">
        <f t="shared" si="12"/>
        <v>414.61</v>
      </c>
      <c r="I26" s="68">
        <v>9.5000000000000001E-2</v>
      </c>
      <c r="J26" s="67">
        <f t="shared" si="13"/>
        <v>39.387950000000004</v>
      </c>
      <c r="K26" s="67">
        <f t="shared" si="14"/>
        <v>454</v>
      </c>
      <c r="L26" s="69">
        <v>414.61</v>
      </c>
      <c r="M26" s="70">
        <v>0.75</v>
      </c>
      <c r="N26" s="67">
        <f t="shared" si="15"/>
        <v>310.95999999999998</v>
      </c>
      <c r="O26" s="67">
        <f t="shared" si="16"/>
        <v>103.65</v>
      </c>
      <c r="P26" s="67">
        <f t="shared" si="17"/>
        <v>143.04</v>
      </c>
      <c r="Q26" s="71" t="s">
        <v>109</v>
      </c>
    </row>
    <row r="27" spans="1:17" ht="25.5" x14ac:dyDescent="0.2">
      <c r="A27" s="62" t="s">
        <v>10</v>
      </c>
      <c r="B27" s="63" t="s">
        <v>97</v>
      </c>
      <c r="C27" s="64" t="s">
        <v>92</v>
      </c>
      <c r="D27" s="65" t="s">
        <v>78</v>
      </c>
      <c r="E27" s="66" t="s">
        <v>23</v>
      </c>
      <c r="F27" s="66">
        <v>1</v>
      </c>
      <c r="G27" s="120">
        <v>250</v>
      </c>
      <c r="H27" s="67">
        <f t="shared" si="12"/>
        <v>250</v>
      </c>
      <c r="I27" s="68">
        <v>0.22</v>
      </c>
      <c r="J27" s="67">
        <f t="shared" ref="J27:J30" si="24">+I27*H27</f>
        <v>55</v>
      </c>
      <c r="K27" s="67">
        <f t="shared" ref="K27:K30" si="25">ROUND(H27+J27,2)</f>
        <v>305</v>
      </c>
      <c r="L27" s="69">
        <v>250</v>
      </c>
      <c r="M27" s="70">
        <v>0.75</v>
      </c>
      <c r="N27" s="67">
        <f t="shared" ref="N27:N30" si="26">ROUND(+L27*M27,2)</f>
        <v>187.5</v>
      </c>
      <c r="O27" s="67">
        <f t="shared" ref="O27:O30" si="27">ROUND(+H27-N27,2)</f>
        <v>62.5</v>
      </c>
      <c r="P27" s="67">
        <f t="shared" ref="P27:P30" si="28">ROUND(+K27-N27,2)</f>
        <v>117.5</v>
      </c>
      <c r="Q27" s="71" t="s">
        <v>106</v>
      </c>
    </row>
    <row r="28" spans="1:17" ht="25.5" x14ac:dyDescent="0.2">
      <c r="A28" s="62" t="s">
        <v>10</v>
      </c>
      <c r="B28" s="63" t="s">
        <v>97</v>
      </c>
      <c r="C28" s="64" t="s">
        <v>93</v>
      </c>
      <c r="D28" s="65" t="s">
        <v>78</v>
      </c>
      <c r="E28" s="66" t="s">
        <v>23</v>
      </c>
      <c r="F28" s="66">
        <v>1</v>
      </c>
      <c r="G28" s="120">
        <v>250</v>
      </c>
      <c r="H28" s="67">
        <f t="shared" si="12"/>
        <v>250</v>
      </c>
      <c r="I28" s="68">
        <v>0.22</v>
      </c>
      <c r="J28" s="67">
        <f t="shared" si="24"/>
        <v>55</v>
      </c>
      <c r="K28" s="67">
        <f t="shared" si="25"/>
        <v>305</v>
      </c>
      <c r="L28" s="69">
        <v>250</v>
      </c>
      <c r="M28" s="70">
        <v>0.75</v>
      </c>
      <c r="N28" s="67">
        <f t="shared" si="26"/>
        <v>187.5</v>
      </c>
      <c r="O28" s="67">
        <f t="shared" si="27"/>
        <v>62.5</v>
      </c>
      <c r="P28" s="67">
        <f t="shared" si="28"/>
        <v>117.5</v>
      </c>
      <c r="Q28" s="71" t="s">
        <v>106</v>
      </c>
    </row>
    <row r="29" spans="1:17" ht="25.5" x14ac:dyDescent="0.2">
      <c r="A29" s="62" t="s">
        <v>10</v>
      </c>
      <c r="B29" s="63" t="s">
        <v>97</v>
      </c>
      <c r="C29" s="64" t="s">
        <v>95</v>
      </c>
      <c r="D29" s="65" t="s">
        <v>78</v>
      </c>
      <c r="E29" s="66" t="s">
        <v>23</v>
      </c>
      <c r="F29" s="66">
        <v>1</v>
      </c>
      <c r="G29" s="120">
        <v>250</v>
      </c>
      <c r="H29" s="67">
        <f t="shared" si="12"/>
        <v>250</v>
      </c>
      <c r="I29" s="68">
        <v>0.22</v>
      </c>
      <c r="J29" s="67">
        <f t="shared" si="24"/>
        <v>55</v>
      </c>
      <c r="K29" s="67">
        <f t="shared" si="25"/>
        <v>305</v>
      </c>
      <c r="L29" s="69">
        <v>250</v>
      </c>
      <c r="M29" s="70">
        <v>0.75</v>
      </c>
      <c r="N29" s="67">
        <f t="shared" si="26"/>
        <v>187.5</v>
      </c>
      <c r="O29" s="67">
        <f t="shared" si="27"/>
        <v>62.5</v>
      </c>
      <c r="P29" s="67">
        <f t="shared" si="28"/>
        <v>117.5</v>
      </c>
      <c r="Q29" s="71" t="s">
        <v>106</v>
      </c>
    </row>
    <row r="30" spans="1:17" ht="25.5" x14ac:dyDescent="0.2">
      <c r="A30" s="62" t="s">
        <v>10</v>
      </c>
      <c r="B30" s="63" t="s">
        <v>97</v>
      </c>
      <c r="C30" s="64" t="s">
        <v>94</v>
      </c>
      <c r="D30" s="65" t="s">
        <v>78</v>
      </c>
      <c r="E30" s="66" t="s">
        <v>23</v>
      </c>
      <c r="F30" s="66">
        <v>1</v>
      </c>
      <c r="G30" s="120">
        <v>250</v>
      </c>
      <c r="H30" s="67">
        <f t="shared" si="12"/>
        <v>250</v>
      </c>
      <c r="I30" s="68">
        <v>0.22</v>
      </c>
      <c r="J30" s="67">
        <f t="shared" si="24"/>
        <v>55</v>
      </c>
      <c r="K30" s="67">
        <f t="shared" si="25"/>
        <v>305</v>
      </c>
      <c r="L30" s="69">
        <v>250</v>
      </c>
      <c r="M30" s="70">
        <v>0.75</v>
      </c>
      <c r="N30" s="67">
        <f t="shared" si="26"/>
        <v>187.5</v>
      </c>
      <c r="O30" s="67">
        <f t="shared" si="27"/>
        <v>62.5</v>
      </c>
      <c r="P30" s="67">
        <f t="shared" si="28"/>
        <v>117.5</v>
      </c>
      <c r="Q30" s="71" t="s">
        <v>106</v>
      </c>
    </row>
    <row r="31" spans="1:17" x14ac:dyDescent="0.2">
      <c r="A31" s="62" t="s">
        <v>10</v>
      </c>
      <c r="B31" s="63"/>
      <c r="C31" s="64"/>
      <c r="D31" s="65"/>
      <c r="E31" s="66"/>
      <c r="F31" s="66"/>
      <c r="G31" s="66"/>
      <c r="H31" s="67">
        <f t="shared" si="12"/>
        <v>0</v>
      </c>
      <c r="I31" s="68"/>
      <c r="J31" s="67">
        <f t="shared" si="13"/>
        <v>0</v>
      </c>
      <c r="K31" s="67">
        <f t="shared" si="14"/>
        <v>0</v>
      </c>
      <c r="L31" s="69"/>
      <c r="M31" s="70">
        <v>0.75</v>
      </c>
      <c r="N31" s="67">
        <f t="shared" si="15"/>
        <v>0</v>
      </c>
      <c r="O31" s="67">
        <f t="shared" si="16"/>
        <v>0</v>
      </c>
      <c r="P31" s="67">
        <f t="shared" si="17"/>
        <v>0</v>
      </c>
      <c r="Q31" s="71"/>
    </row>
    <row r="32" spans="1:17" ht="15.75" thickBot="1" x14ac:dyDescent="0.25">
      <c r="A32" s="72" t="s">
        <v>10</v>
      </c>
      <c r="B32" s="73"/>
      <c r="C32" s="74"/>
      <c r="D32" s="65"/>
      <c r="E32" s="75"/>
      <c r="F32" s="75"/>
      <c r="G32" s="75"/>
      <c r="H32" s="76">
        <f t="shared" si="12"/>
        <v>0</v>
      </c>
      <c r="I32" s="77"/>
      <c r="J32" s="76">
        <f t="shared" si="13"/>
        <v>0</v>
      </c>
      <c r="K32" s="76">
        <f t="shared" si="14"/>
        <v>0</v>
      </c>
      <c r="L32" s="78"/>
      <c r="M32" s="79">
        <v>0.75</v>
      </c>
      <c r="N32" s="76">
        <f t="shared" si="15"/>
        <v>0</v>
      </c>
      <c r="O32" s="76">
        <f t="shared" si="16"/>
        <v>0</v>
      </c>
      <c r="P32" s="76">
        <f t="shared" si="17"/>
        <v>0</v>
      </c>
      <c r="Q32" s="80"/>
    </row>
    <row r="33" spans="1:17" s="19" customFormat="1" ht="51" customHeight="1" thickTop="1" thickBot="1" x14ac:dyDescent="0.25">
      <c r="A33" s="144"/>
      <c r="B33" s="145"/>
      <c r="C33" s="145"/>
      <c r="D33" s="145"/>
      <c r="E33" s="145"/>
      <c r="F33" s="145"/>
      <c r="G33" s="145"/>
      <c r="H33" s="81" t="s">
        <v>40</v>
      </c>
      <c r="I33" s="81"/>
      <c r="J33" s="81" t="s">
        <v>1</v>
      </c>
      <c r="K33" s="81" t="s">
        <v>42</v>
      </c>
      <c r="L33" s="106" t="s">
        <v>73</v>
      </c>
      <c r="M33" s="81" t="s">
        <v>7</v>
      </c>
      <c r="N33" s="81" t="s">
        <v>8</v>
      </c>
      <c r="O33" s="81" t="s">
        <v>59</v>
      </c>
      <c r="P33" s="81" t="s">
        <v>60</v>
      </c>
      <c r="Q33" s="82"/>
    </row>
    <row r="34" spans="1:17" ht="15.75" thickTop="1" x14ac:dyDescent="0.2">
      <c r="A34" s="138" t="s">
        <v>14</v>
      </c>
      <c r="B34" s="139"/>
      <c r="C34" s="139"/>
      <c r="D34" s="139"/>
      <c r="E34" s="139"/>
      <c r="F34" s="139"/>
      <c r="G34" s="140"/>
      <c r="H34" s="83">
        <f>SUM(H11:H32)</f>
        <v>67461.41</v>
      </c>
      <c r="I34" s="84" t="s">
        <v>38</v>
      </c>
      <c r="J34" s="83">
        <f>SUM(J11:J32)</f>
        <v>7247.0927000000001</v>
      </c>
      <c r="K34" s="83">
        <f>SUM(K11:K32)</f>
        <v>74708.509999999995</v>
      </c>
      <c r="L34" s="83">
        <f>SUM(L11:L32)</f>
        <v>67461.41</v>
      </c>
      <c r="M34" s="85" t="s">
        <v>38</v>
      </c>
      <c r="N34" s="83">
        <f>SUM(N11:N32)</f>
        <v>50596.060000000005</v>
      </c>
      <c r="O34" s="83">
        <f>SUM(O11:O32)</f>
        <v>16865.350000000002</v>
      </c>
      <c r="P34" s="86">
        <f>SUM(P11:P32)</f>
        <v>24112.45</v>
      </c>
      <c r="Q34" s="87"/>
    </row>
    <row r="35" spans="1:17" x14ac:dyDescent="0.2">
      <c r="A35" s="154" t="s">
        <v>11</v>
      </c>
      <c r="B35" s="155"/>
      <c r="C35" s="155"/>
      <c r="D35" s="155"/>
      <c r="E35" s="155"/>
      <c r="F35" s="155"/>
      <c r="G35" s="156"/>
      <c r="H35" s="88"/>
      <c r="I35" s="38" t="s">
        <v>38</v>
      </c>
      <c r="J35" s="88"/>
      <c r="K35" s="88"/>
      <c r="L35" s="88"/>
      <c r="M35" s="89" t="s">
        <v>38</v>
      </c>
      <c r="N35" s="88"/>
      <c r="O35" s="88"/>
      <c r="P35" s="88"/>
      <c r="Q35" s="90"/>
    </row>
    <row r="36" spans="1:17" ht="15.75" thickBot="1" x14ac:dyDescent="0.25">
      <c r="A36" s="141" t="s">
        <v>36</v>
      </c>
      <c r="B36" s="142"/>
      <c r="C36" s="142"/>
      <c r="D36" s="142"/>
      <c r="E36" s="142"/>
      <c r="F36" s="142"/>
      <c r="G36" s="143"/>
      <c r="H36" s="91"/>
      <c r="I36" s="92" t="s">
        <v>38</v>
      </c>
      <c r="J36" s="91"/>
      <c r="K36" s="91"/>
      <c r="L36" s="91"/>
      <c r="M36" s="93" t="s">
        <v>38</v>
      </c>
      <c r="N36" s="91"/>
      <c r="O36" s="91"/>
      <c r="P36" s="91"/>
      <c r="Q36" s="94"/>
    </row>
    <row r="37" spans="1:17" s="3" customFormat="1" ht="24.75" customHeight="1" thickBot="1" x14ac:dyDescent="0.25">
      <c r="A37" s="146" t="s">
        <v>16</v>
      </c>
      <c r="B37" s="147" t="s">
        <v>0</v>
      </c>
      <c r="C37" s="147"/>
      <c r="D37" s="147"/>
      <c r="E37" s="147"/>
      <c r="F37" s="147"/>
      <c r="G37" s="148"/>
      <c r="H37" s="20">
        <f>SUM(H34:H36)</f>
        <v>67461.41</v>
      </c>
      <c r="I37" s="20"/>
      <c r="J37" s="20">
        <f t="shared" ref="J37:L37" si="29">SUM(J34:J36)</f>
        <v>7247.0927000000001</v>
      </c>
      <c r="K37" s="20">
        <f t="shared" si="29"/>
        <v>74708.509999999995</v>
      </c>
      <c r="L37" s="20">
        <f t="shared" si="29"/>
        <v>67461.41</v>
      </c>
      <c r="M37" s="20"/>
      <c r="N37" s="20">
        <f>SUM(N34:N36)</f>
        <v>50596.060000000005</v>
      </c>
      <c r="O37" s="20">
        <f>SUM(O34:O36)</f>
        <v>16865.350000000002</v>
      </c>
      <c r="P37" s="20">
        <f>SUM(P34:P36)</f>
        <v>24112.45</v>
      </c>
      <c r="Q37" s="39"/>
    </row>
    <row r="38" spans="1:17" ht="20.25" customHeight="1" x14ac:dyDescent="0.2">
      <c r="A38" s="9"/>
      <c r="B38" s="9"/>
      <c r="C38" s="9"/>
      <c r="D38" s="10"/>
      <c r="E38" s="10"/>
      <c r="F38" s="10"/>
      <c r="G38" s="10"/>
      <c r="H38" s="10"/>
      <c r="I38" s="10"/>
      <c r="J38" s="14"/>
      <c r="K38" s="10"/>
      <c r="L38" s="10"/>
      <c r="M38" s="10"/>
      <c r="N38" s="10"/>
      <c r="O38" s="10"/>
      <c r="P38" s="10"/>
      <c r="Q38" s="10"/>
    </row>
    <row r="39" spans="1:17" ht="60" customHeight="1" x14ac:dyDescent="0.2">
      <c r="A39" s="13"/>
      <c r="B39" s="137" t="s">
        <v>107</v>
      </c>
      <c r="C39" s="137"/>
      <c r="D39" s="137"/>
      <c r="E39" s="11"/>
      <c r="F39" s="11"/>
      <c r="G39" s="11"/>
      <c r="H39" s="11"/>
      <c r="I39" s="11"/>
      <c r="J39" s="11"/>
      <c r="K39" s="11" t="s">
        <v>108</v>
      </c>
      <c r="L39" s="11"/>
      <c r="M39" s="11"/>
      <c r="N39" s="11"/>
      <c r="O39" s="11"/>
      <c r="P39" s="11"/>
      <c r="Q39" s="11"/>
    </row>
    <row r="40" spans="1:17" ht="60" customHeight="1" x14ac:dyDescent="0.2">
      <c r="A40" s="13"/>
      <c r="B40" s="108"/>
      <c r="C40" s="108"/>
      <c r="D40" s="108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ht="27.75" customHeight="1" x14ac:dyDescent="0.25">
      <c r="A41" s="34" t="s">
        <v>29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60"/>
    </row>
    <row r="42" spans="1:17" ht="18" x14ac:dyDescent="0.25">
      <c r="A42" s="107" t="s">
        <v>85</v>
      </c>
    </row>
    <row r="43" spans="1:17" ht="18" x14ac:dyDescent="0.25">
      <c r="A43" s="107" t="s">
        <v>30</v>
      </c>
    </row>
    <row r="44" spans="1:17" ht="18" x14ac:dyDescent="0.25">
      <c r="A44" s="107" t="s">
        <v>31</v>
      </c>
    </row>
    <row r="45" spans="1:17" ht="18" x14ac:dyDescent="0.25">
      <c r="A45" s="107" t="s">
        <v>77</v>
      </c>
    </row>
    <row r="46" spans="1:17" ht="18" x14ac:dyDescent="0.25">
      <c r="A46" s="107" t="s">
        <v>78</v>
      </c>
    </row>
    <row r="47" spans="1:17" ht="18" x14ac:dyDescent="0.25">
      <c r="A47" s="107" t="s">
        <v>75</v>
      </c>
    </row>
    <row r="48" spans="1:17" ht="18" x14ac:dyDescent="0.25">
      <c r="A48" s="107" t="s">
        <v>76</v>
      </c>
    </row>
    <row r="49" spans="1:1" ht="18" x14ac:dyDescent="0.25">
      <c r="A49" s="107" t="s">
        <v>32</v>
      </c>
    </row>
    <row r="50" spans="1:1" ht="18" x14ac:dyDescent="0.25">
      <c r="A50" s="107" t="s">
        <v>69</v>
      </c>
    </row>
    <row r="51" spans="1:1" ht="18" x14ac:dyDescent="0.25">
      <c r="A51" s="107" t="s">
        <v>84</v>
      </c>
    </row>
    <row r="52" spans="1:1" ht="18" x14ac:dyDescent="0.25">
      <c r="A52" s="107" t="s">
        <v>56</v>
      </c>
    </row>
    <row r="54" spans="1:1" ht="18" x14ac:dyDescent="0.25">
      <c r="A54" s="35"/>
    </row>
    <row r="55" spans="1:1" ht="18" x14ac:dyDescent="0.25">
      <c r="A55" s="36"/>
    </row>
    <row r="56" spans="1:1" ht="18" x14ac:dyDescent="0.25">
      <c r="A56" s="36"/>
    </row>
    <row r="57" spans="1:1" ht="18" x14ac:dyDescent="0.25">
      <c r="A57" s="35"/>
    </row>
  </sheetData>
  <mergeCells count="13">
    <mergeCell ref="M7:O7"/>
    <mergeCell ref="M8:O8"/>
    <mergeCell ref="A35:G35"/>
    <mergeCell ref="A1:J1"/>
    <mergeCell ref="A2:J2"/>
    <mergeCell ref="A4:Q4"/>
    <mergeCell ref="A5:Q5"/>
    <mergeCell ref="A3:Q3"/>
    <mergeCell ref="B39:D39"/>
    <mergeCell ref="A34:G34"/>
    <mergeCell ref="A36:G36"/>
    <mergeCell ref="A33:G33"/>
    <mergeCell ref="A37:G37"/>
  </mergeCells>
  <phoneticPr fontId="0" type="noConversion"/>
  <conditionalFormatting sqref="N37">
    <cfRule type="cellIs" dxfId="1" priority="1" operator="lessThan">
      <formula>60000</formula>
    </cfRule>
    <cfRule type="cellIs" dxfId="0" priority="2" operator="greaterThan">
      <formula>60000</formula>
    </cfRule>
  </conditionalFormatting>
  <dataValidations count="2">
    <dataValidation type="list" allowBlank="1" showInputMessage="1" showErrorMessage="1" prompt="Izberite aktivnost s spustnega seznama. Aktivnost A1 in A2 se morata izvajati v obeh fazah." sqref="B11:B32" xr:uid="{00000000-0002-0000-0100-000000000000}">
      <formula1>Naziv_aktivnosti</formula1>
    </dataValidation>
    <dataValidation type="list" allowBlank="1" showInputMessage="1" showErrorMessage="1" promptTitle="Enota" prompt="Vrsto enote izberite iz spustnega seznama" sqref="E11:E32" xr:uid="{00000000-0002-0000-0100-000001000000}">
      <formula1>Enota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scale="54" fitToHeight="2" orientation="landscape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 spustnega seznama izberi partnerja, ki bo izvajalec aktivnosti." xr:uid="{00000000-0002-0000-0100-000002000000}">
          <x14:formula1>
            <xm:f>'1. PODATKI-Navodila'!$A$7:$A$19</xm:f>
          </x14:formula1>
          <xm:sqref>C11:C32</xm:sqref>
        </x14:dataValidation>
        <x14:dataValidation type="list" allowBlank="1" showInputMessage="1" showErrorMessage="1" xr:uid="{00000000-0002-0000-0100-000003000000}">
          <x14:formula1>
            <xm:f>'1. PODATKI-Navodila'!$N$49:$N$51</xm:f>
          </x14:formula1>
          <xm:sqref>I11:I32</xm:sqref>
        </x14:dataValidation>
        <x14:dataValidation type="list" allowBlank="1" showInputMessage="1" showErrorMessage="1" prompt="Izberi kategorijo stroško iz spustnega seznama." xr:uid="{97A21A19-B3F5-4F9A-AC31-528DE2679426}">
          <x14:formula1>
            <xm:f>'1. PODATKI-Navodila'!$A$48:$A$58</xm:f>
          </x14:formula1>
          <xm:sqref>D11:D32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4:F91"/>
  <sheetViews>
    <sheetView view="pageBreakPreview" zoomScale="80" zoomScaleNormal="100" zoomScaleSheetLayoutView="80" workbookViewId="0">
      <selection activeCell="B11" sqref="B11"/>
    </sheetView>
  </sheetViews>
  <sheetFormatPr defaultRowHeight="12.75" x14ac:dyDescent="0.2"/>
  <cols>
    <col min="1" max="1" width="20.42578125" bestFit="1" customWidth="1"/>
    <col min="2" max="2" width="34.140625" bestFit="1" customWidth="1"/>
    <col min="3" max="3" width="37.7109375" bestFit="1" customWidth="1"/>
    <col min="4" max="4" width="45.140625" bestFit="1" customWidth="1"/>
    <col min="5" max="5" width="33.140625" bestFit="1" customWidth="1"/>
    <col min="6" max="6" width="32.85546875" bestFit="1" customWidth="1"/>
    <col min="7" max="7" width="39" bestFit="1" customWidth="1"/>
    <col min="8" max="8" width="32.42578125" bestFit="1" customWidth="1"/>
    <col min="9" max="9" width="22.5703125" bestFit="1" customWidth="1"/>
  </cols>
  <sheetData>
    <row r="4" spans="1:6" ht="14.25" x14ac:dyDescent="0.2">
      <c r="A4" s="37" t="s">
        <v>13</v>
      </c>
      <c r="B4" s="37" t="s">
        <v>10</v>
      </c>
    </row>
    <row r="6" spans="1:6" x14ac:dyDescent="0.2">
      <c r="A6" s="16" t="s">
        <v>33</v>
      </c>
      <c r="B6" t="s">
        <v>58</v>
      </c>
      <c r="C6" t="s">
        <v>57</v>
      </c>
      <c r="D6" t="s">
        <v>70</v>
      </c>
      <c r="E6" t="s">
        <v>12</v>
      </c>
      <c r="F6" t="s">
        <v>61</v>
      </c>
    </row>
    <row r="7" spans="1:6" x14ac:dyDescent="0.2">
      <c r="A7" s="17" t="s">
        <v>34</v>
      </c>
      <c r="B7" s="122">
        <v>0</v>
      </c>
      <c r="C7" s="122">
        <v>0</v>
      </c>
      <c r="D7" s="122"/>
      <c r="E7" s="122">
        <v>0</v>
      </c>
      <c r="F7" s="122">
        <v>0</v>
      </c>
    </row>
    <row r="8" spans="1:6" x14ac:dyDescent="0.2">
      <c r="A8" s="17" t="s">
        <v>15</v>
      </c>
      <c r="B8" s="122">
        <v>7320</v>
      </c>
      <c r="C8" s="122">
        <v>6000</v>
      </c>
      <c r="D8" s="122">
        <v>6000</v>
      </c>
      <c r="E8" s="122">
        <v>4500</v>
      </c>
      <c r="F8" s="122">
        <v>2820</v>
      </c>
    </row>
    <row r="9" spans="1:6" x14ac:dyDescent="0.2">
      <c r="A9" s="17" t="s">
        <v>97</v>
      </c>
      <c r="B9" s="122">
        <v>2674.01</v>
      </c>
      <c r="C9" s="122">
        <v>2361.41</v>
      </c>
      <c r="D9" s="122">
        <v>2361.41</v>
      </c>
      <c r="E9" s="122">
        <v>1771.06</v>
      </c>
      <c r="F9" s="122">
        <v>902.94999999999993</v>
      </c>
    </row>
    <row r="10" spans="1:6" x14ac:dyDescent="0.2">
      <c r="A10" s="17" t="s">
        <v>99</v>
      </c>
      <c r="B10" s="122">
        <v>64714.5</v>
      </c>
      <c r="C10" s="122">
        <v>59100</v>
      </c>
      <c r="D10" s="122">
        <v>59100</v>
      </c>
      <c r="E10" s="122">
        <v>44325</v>
      </c>
      <c r="F10" s="122">
        <v>20389.5</v>
      </c>
    </row>
    <row r="11" spans="1:6" x14ac:dyDescent="0.2">
      <c r="A11" s="17" t="s">
        <v>35</v>
      </c>
      <c r="B11" s="122">
        <v>74708.509999999995</v>
      </c>
      <c r="C11" s="122">
        <v>67461.41</v>
      </c>
      <c r="D11" s="122">
        <v>67461.41</v>
      </c>
      <c r="E11" s="122">
        <v>50596.06</v>
      </c>
      <c r="F11" s="122">
        <v>24112.45</v>
      </c>
    </row>
    <row r="16" spans="1:6" x14ac:dyDescent="0.2">
      <c r="A16" s="17"/>
      <c r="B16" s="18"/>
      <c r="C16" s="18"/>
      <c r="D16" s="18"/>
      <c r="E16" s="18"/>
    </row>
    <row r="17" spans="1:6" x14ac:dyDescent="0.2">
      <c r="A17" s="17"/>
      <c r="B17" s="18"/>
      <c r="C17" s="18"/>
      <c r="D17" s="18"/>
      <c r="E17" s="18"/>
    </row>
    <row r="21" spans="1:6" ht="15" x14ac:dyDescent="0.25">
      <c r="A21" s="45" t="s">
        <v>13</v>
      </c>
      <c r="B21" s="45" t="s">
        <v>100</v>
      </c>
    </row>
    <row r="23" spans="1:6" x14ac:dyDescent="0.2">
      <c r="A23" s="16" t="s">
        <v>33</v>
      </c>
      <c r="B23" t="s">
        <v>58</v>
      </c>
      <c r="C23" t="s">
        <v>57</v>
      </c>
      <c r="D23" t="s">
        <v>70</v>
      </c>
      <c r="E23" t="s">
        <v>12</v>
      </c>
      <c r="F23" t="s">
        <v>61</v>
      </c>
    </row>
    <row r="24" spans="1:6" x14ac:dyDescent="0.2">
      <c r="A24" s="17" t="s">
        <v>35</v>
      </c>
      <c r="B24" s="18"/>
      <c r="C24" s="18"/>
      <c r="D24" s="18"/>
      <c r="E24" s="18"/>
      <c r="F24" s="18"/>
    </row>
    <row r="33" spans="1:6" x14ac:dyDescent="0.2">
      <c r="A33" s="17"/>
      <c r="B33" s="18"/>
      <c r="C33" s="18"/>
      <c r="D33" s="18"/>
    </row>
    <row r="34" spans="1:6" x14ac:dyDescent="0.2">
      <c r="A34" s="17"/>
      <c r="B34" s="18"/>
      <c r="C34" s="18"/>
      <c r="D34" s="18"/>
    </row>
    <row r="35" spans="1:6" x14ac:dyDescent="0.2">
      <c r="A35" s="17"/>
      <c r="B35" s="18"/>
      <c r="C35" s="18"/>
      <c r="D35" s="18"/>
    </row>
    <row r="40" spans="1:6" ht="15.75" x14ac:dyDescent="0.25">
      <c r="A40" s="44" t="s">
        <v>13</v>
      </c>
      <c r="B40" s="44" t="s">
        <v>100</v>
      </c>
    </row>
    <row r="42" spans="1:6" x14ac:dyDescent="0.2">
      <c r="A42" s="16" t="s">
        <v>33</v>
      </c>
      <c r="B42" t="s">
        <v>58</v>
      </c>
      <c r="C42" t="s">
        <v>57</v>
      </c>
      <c r="D42" t="s">
        <v>70</v>
      </c>
      <c r="E42" t="s">
        <v>12</v>
      </c>
      <c r="F42" t="s">
        <v>61</v>
      </c>
    </row>
    <row r="43" spans="1:6" x14ac:dyDescent="0.2">
      <c r="A43" s="17" t="s">
        <v>35</v>
      </c>
      <c r="B43" s="18"/>
      <c r="C43" s="18"/>
      <c r="D43" s="18"/>
      <c r="E43" s="18"/>
      <c r="F43" s="18"/>
    </row>
    <row r="55" spans="1:6" x14ac:dyDescent="0.2">
      <c r="A55" s="17"/>
      <c r="B55" s="18"/>
      <c r="C55" s="18"/>
      <c r="D55" s="18"/>
      <c r="E55" s="18"/>
    </row>
    <row r="56" spans="1:6" x14ac:dyDescent="0.2">
      <c r="A56" s="17"/>
      <c r="B56" s="18"/>
      <c r="C56" s="18"/>
      <c r="D56" s="18"/>
      <c r="E56" s="18"/>
    </row>
    <row r="57" spans="1:6" x14ac:dyDescent="0.2">
      <c r="A57" s="17"/>
      <c r="B57" s="18"/>
      <c r="C57" s="18"/>
      <c r="D57" s="18"/>
      <c r="E57" s="18"/>
    </row>
    <row r="58" spans="1:6" x14ac:dyDescent="0.2">
      <c r="A58" s="17"/>
      <c r="B58" s="18"/>
      <c r="C58" s="18"/>
      <c r="D58" s="18"/>
      <c r="E58" s="18"/>
    </row>
    <row r="59" spans="1:6" x14ac:dyDescent="0.2">
      <c r="A59" s="16" t="s">
        <v>13</v>
      </c>
      <c r="B59" t="s">
        <v>10</v>
      </c>
    </row>
    <row r="61" spans="1:6" x14ac:dyDescent="0.2">
      <c r="A61" s="16" t="s">
        <v>33</v>
      </c>
      <c r="B61" t="s">
        <v>58</v>
      </c>
      <c r="C61" t="s">
        <v>57</v>
      </c>
      <c r="D61" t="s">
        <v>70</v>
      </c>
      <c r="E61" t="s">
        <v>12</v>
      </c>
      <c r="F61" t="s">
        <v>61</v>
      </c>
    </row>
    <row r="62" spans="1:6" x14ac:dyDescent="0.2">
      <c r="A62" s="17" t="s">
        <v>15</v>
      </c>
      <c r="B62" s="18">
        <v>7320</v>
      </c>
      <c r="C62" s="18">
        <v>6000</v>
      </c>
      <c r="D62" s="18">
        <v>6000</v>
      </c>
      <c r="E62" s="18">
        <v>4500</v>
      </c>
      <c r="F62" s="18">
        <v>2820</v>
      </c>
    </row>
    <row r="63" spans="1:6" x14ac:dyDescent="0.2">
      <c r="A63" s="17" t="s">
        <v>34</v>
      </c>
      <c r="B63" s="18">
        <v>0</v>
      </c>
      <c r="C63" s="18">
        <v>0</v>
      </c>
      <c r="D63" s="18"/>
      <c r="E63" s="18">
        <v>0</v>
      </c>
      <c r="F63" s="18">
        <v>0</v>
      </c>
    </row>
    <row r="64" spans="1:6" x14ac:dyDescent="0.2">
      <c r="A64" s="17" t="s">
        <v>97</v>
      </c>
      <c r="B64" s="18">
        <v>2674.01</v>
      </c>
      <c r="C64" s="18">
        <v>2361.41</v>
      </c>
      <c r="D64" s="18">
        <v>2361.41</v>
      </c>
      <c r="E64" s="18">
        <v>1771.06</v>
      </c>
      <c r="F64" s="18">
        <v>902.94999999999993</v>
      </c>
    </row>
    <row r="65" spans="1:6" x14ac:dyDescent="0.2">
      <c r="A65" s="17" t="s">
        <v>99</v>
      </c>
      <c r="B65" s="18">
        <v>64714.5</v>
      </c>
      <c r="C65" s="18">
        <v>59100</v>
      </c>
      <c r="D65" s="18">
        <v>59100</v>
      </c>
      <c r="E65" s="18">
        <v>44325</v>
      </c>
      <c r="F65" s="18">
        <v>20389.5</v>
      </c>
    </row>
    <row r="66" spans="1:6" x14ac:dyDescent="0.2">
      <c r="A66" s="17" t="s">
        <v>35</v>
      </c>
      <c r="B66" s="18">
        <v>74708.509999999995</v>
      </c>
      <c r="C66" s="18">
        <v>67461.41</v>
      </c>
      <c r="D66" s="18">
        <v>67461.41</v>
      </c>
      <c r="E66" s="18">
        <v>50596.06</v>
      </c>
      <c r="F66" s="18">
        <v>24112.45</v>
      </c>
    </row>
    <row r="67" spans="1:6" x14ac:dyDescent="0.2">
      <c r="A67" s="17"/>
      <c r="B67" s="18"/>
      <c r="C67" s="18"/>
      <c r="D67" s="18"/>
      <c r="E67" s="18"/>
      <c r="F67" s="18"/>
    </row>
    <row r="68" spans="1:6" x14ac:dyDescent="0.2">
      <c r="A68" s="17"/>
      <c r="B68" s="18"/>
      <c r="C68" s="18"/>
      <c r="D68" s="18"/>
      <c r="E68" s="18"/>
      <c r="F68" s="18"/>
    </row>
    <row r="69" spans="1:6" x14ac:dyDescent="0.2">
      <c r="A69" s="17"/>
      <c r="B69" s="18"/>
      <c r="C69" s="18"/>
      <c r="D69" s="18"/>
      <c r="E69" s="18"/>
      <c r="F69" s="18"/>
    </row>
    <row r="70" spans="1:6" x14ac:dyDescent="0.2">
      <c r="A70" s="17"/>
      <c r="B70" s="18"/>
      <c r="C70" s="18"/>
      <c r="D70" s="18"/>
      <c r="E70" s="18"/>
      <c r="F70" s="18"/>
    </row>
    <row r="71" spans="1:6" x14ac:dyDescent="0.2">
      <c r="A71" s="17"/>
      <c r="B71" s="18"/>
      <c r="C71" s="18"/>
      <c r="D71" s="18"/>
      <c r="E71" s="18"/>
      <c r="F71" s="18"/>
    </row>
    <row r="72" spans="1:6" x14ac:dyDescent="0.2">
      <c r="A72" s="17"/>
      <c r="B72" s="18"/>
      <c r="C72" s="18"/>
      <c r="D72" s="18"/>
      <c r="E72" s="18"/>
      <c r="F72" s="18"/>
    </row>
    <row r="73" spans="1:6" x14ac:dyDescent="0.2">
      <c r="A73" s="17"/>
      <c r="B73" s="18"/>
      <c r="C73" s="18"/>
      <c r="D73" s="18"/>
      <c r="E73" s="18"/>
      <c r="F73" s="18"/>
    </row>
    <row r="74" spans="1:6" x14ac:dyDescent="0.2">
      <c r="A74" s="17"/>
      <c r="B74" s="18"/>
      <c r="C74" s="18"/>
      <c r="D74" s="18"/>
      <c r="E74" s="18"/>
      <c r="F74" s="18"/>
    </row>
    <row r="75" spans="1:6" x14ac:dyDescent="0.2">
      <c r="A75" s="17"/>
      <c r="B75" s="18"/>
      <c r="C75" s="18"/>
      <c r="D75" s="18"/>
      <c r="E75" s="18"/>
      <c r="F75" s="18"/>
    </row>
    <row r="76" spans="1:6" x14ac:dyDescent="0.2">
      <c r="A76" s="17"/>
      <c r="B76" s="18"/>
      <c r="C76" s="18"/>
      <c r="D76" s="18"/>
      <c r="E76" s="18"/>
      <c r="F76" s="18"/>
    </row>
    <row r="77" spans="1:6" x14ac:dyDescent="0.2">
      <c r="A77" s="17"/>
      <c r="B77" s="18"/>
      <c r="C77" s="18"/>
      <c r="D77" s="18"/>
      <c r="E77" s="18"/>
      <c r="F77" s="18"/>
    </row>
    <row r="78" spans="1:6" x14ac:dyDescent="0.2">
      <c r="A78" s="17"/>
      <c r="B78" s="18"/>
      <c r="C78" s="18"/>
      <c r="D78" s="18"/>
      <c r="E78" s="18"/>
      <c r="F78" s="18"/>
    </row>
    <row r="86" spans="1:3" ht="18" x14ac:dyDescent="0.25">
      <c r="A86" s="105" t="s">
        <v>63</v>
      </c>
      <c r="B86" s="105"/>
      <c r="C86" s="105"/>
    </row>
    <row r="87" spans="1:3" ht="18" x14ac:dyDescent="0.25">
      <c r="A87" s="105" t="s">
        <v>65</v>
      </c>
      <c r="B87" s="105"/>
      <c r="C87" s="105"/>
    </row>
    <row r="88" spans="1:3" ht="18" x14ac:dyDescent="0.25">
      <c r="A88" s="105" t="s">
        <v>66</v>
      </c>
      <c r="B88" s="105"/>
      <c r="C88" s="105"/>
    </row>
    <row r="89" spans="1:3" ht="18" x14ac:dyDescent="0.25">
      <c r="A89" s="105" t="s">
        <v>64</v>
      </c>
    </row>
    <row r="90" spans="1:3" ht="18" x14ac:dyDescent="0.25">
      <c r="A90" s="105" t="s">
        <v>67</v>
      </c>
    </row>
    <row r="91" spans="1:3" ht="18" x14ac:dyDescent="0.25">
      <c r="A91" s="105" t="s">
        <v>71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6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4:F99"/>
  <sheetViews>
    <sheetView view="pageBreakPreview" zoomScale="70" zoomScaleNormal="100" zoomScaleSheetLayoutView="70" workbookViewId="0">
      <selection activeCell="B6" sqref="B6:F6"/>
    </sheetView>
  </sheetViews>
  <sheetFormatPr defaultRowHeight="12.75" x14ac:dyDescent="0.2"/>
  <cols>
    <col min="1" max="1" width="31" bestFit="1" customWidth="1"/>
    <col min="2" max="2" width="36.28515625" bestFit="1" customWidth="1"/>
    <col min="3" max="3" width="40.140625" bestFit="1" customWidth="1"/>
    <col min="4" max="4" width="47.7109375" bestFit="1" customWidth="1"/>
    <col min="5" max="5" width="35.28515625" bestFit="1" customWidth="1"/>
    <col min="6" max="6" width="34.85546875" bestFit="1" customWidth="1"/>
    <col min="7" max="7" width="39" bestFit="1" customWidth="1"/>
    <col min="8" max="8" width="32.42578125" bestFit="1" customWidth="1"/>
    <col min="9" max="9" width="22.5703125" bestFit="1" customWidth="1"/>
  </cols>
  <sheetData>
    <row r="4" spans="1:6" ht="14.25" x14ac:dyDescent="0.2">
      <c r="A4" s="126" t="s">
        <v>13</v>
      </c>
      <c r="B4" s="126" t="s">
        <v>10</v>
      </c>
    </row>
    <row r="6" spans="1:6" x14ac:dyDescent="0.2">
      <c r="A6" s="123" t="s">
        <v>33</v>
      </c>
      <c r="B6" s="15" t="s">
        <v>58</v>
      </c>
      <c r="C6" s="15" t="s">
        <v>57</v>
      </c>
      <c r="D6" s="15" t="s">
        <v>70</v>
      </c>
      <c r="E6" s="15" t="s">
        <v>12</v>
      </c>
      <c r="F6" s="15" t="s">
        <v>61</v>
      </c>
    </row>
    <row r="7" spans="1:6" x14ac:dyDescent="0.2">
      <c r="A7" s="124" t="s">
        <v>93</v>
      </c>
      <c r="B7" s="125">
        <v>12866</v>
      </c>
      <c r="C7" s="125">
        <v>11550</v>
      </c>
      <c r="D7" s="125">
        <v>11550</v>
      </c>
      <c r="E7" s="125">
        <v>8662.5</v>
      </c>
      <c r="F7" s="125">
        <v>4203.5</v>
      </c>
    </row>
    <row r="8" spans="1:6" x14ac:dyDescent="0.2">
      <c r="A8" s="127" t="s">
        <v>15</v>
      </c>
      <c r="B8" s="125">
        <v>1830</v>
      </c>
      <c r="C8" s="125">
        <v>1500</v>
      </c>
      <c r="D8" s="125">
        <v>1500</v>
      </c>
      <c r="E8" s="125">
        <v>1125</v>
      </c>
      <c r="F8" s="125">
        <v>705</v>
      </c>
    </row>
    <row r="9" spans="1:6" x14ac:dyDescent="0.2">
      <c r="A9" s="127" t="s">
        <v>99</v>
      </c>
      <c r="B9" s="125">
        <v>10731</v>
      </c>
      <c r="C9" s="125">
        <v>9800</v>
      </c>
      <c r="D9" s="125">
        <v>9800</v>
      </c>
      <c r="E9" s="125">
        <v>7350</v>
      </c>
      <c r="F9" s="125">
        <v>3381</v>
      </c>
    </row>
    <row r="10" spans="1:6" x14ac:dyDescent="0.2">
      <c r="A10" s="127" t="s">
        <v>97</v>
      </c>
      <c r="B10" s="125">
        <v>305</v>
      </c>
      <c r="C10" s="125">
        <v>250</v>
      </c>
      <c r="D10" s="125">
        <v>250</v>
      </c>
      <c r="E10" s="125">
        <v>187.5</v>
      </c>
      <c r="F10" s="125">
        <v>117.5</v>
      </c>
    </row>
    <row r="11" spans="1:6" x14ac:dyDescent="0.2">
      <c r="A11" s="124" t="s">
        <v>95</v>
      </c>
      <c r="B11" s="125">
        <v>17027</v>
      </c>
      <c r="C11" s="125">
        <v>15350</v>
      </c>
      <c r="D11" s="125">
        <v>15350</v>
      </c>
      <c r="E11" s="125">
        <v>11512.5</v>
      </c>
      <c r="F11" s="125">
        <v>5514.5</v>
      </c>
    </row>
    <row r="12" spans="1:6" x14ac:dyDescent="0.2">
      <c r="A12" s="127" t="s">
        <v>15</v>
      </c>
      <c r="B12" s="125">
        <v>1830</v>
      </c>
      <c r="C12" s="125">
        <v>1500</v>
      </c>
      <c r="D12" s="125">
        <v>1500</v>
      </c>
      <c r="E12" s="125">
        <v>1125</v>
      </c>
      <c r="F12" s="125">
        <v>705</v>
      </c>
    </row>
    <row r="13" spans="1:6" x14ac:dyDescent="0.2">
      <c r="A13" s="127" t="s">
        <v>99</v>
      </c>
      <c r="B13" s="125">
        <v>14892</v>
      </c>
      <c r="C13" s="125">
        <v>13600</v>
      </c>
      <c r="D13" s="125">
        <v>13600</v>
      </c>
      <c r="E13" s="125">
        <v>10200</v>
      </c>
      <c r="F13" s="125">
        <v>4692</v>
      </c>
    </row>
    <row r="14" spans="1:6" x14ac:dyDescent="0.2">
      <c r="A14" s="127" t="s">
        <v>97</v>
      </c>
      <c r="B14" s="125">
        <v>305</v>
      </c>
      <c r="C14" s="125">
        <v>250</v>
      </c>
      <c r="D14" s="125">
        <v>250</v>
      </c>
      <c r="E14" s="125">
        <v>187.5</v>
      </c>
      <c r="F14" s="125">
        <v>117.5</v>
      </c>
    </row>
    <row r="15" spans="1:6" x14ac:dyDescent="0.2">
      <c r="A15" s="124" t="s">
        <v>94</v>
      </c>
      <c r="B15" s="125">
        <v>12866</v>
      </c>
      <c r="C15" s="125">
        <v>11550</v>
      </c>
      <c r="D15" s="125">
        <v>11550</v>
      </c>
      <c r="E15" s="125">
        <v>8662.5</v>
      </c>
      <c r="F15" s="125">
        <v>4203.5</v>
      </c>
    </row>
    <row r="16" spans="1:6" x14ac:dyDescent="0.2">
      <c r="A16" s="127" t="s">
        <v>15</v>
      </c>
      <c r="B16" s="125">
        <v>1830</v>
      </c>
      <c r="C16" s="125">
        <v>1500</v>
      </c>
      <c r="D16" s="125">
        <v>1500</v>
      </c>
      <c r="E16" s="125">
        <v>1125</v>
      </c>
      <c r="F16" s="125">
        <v>705</v>
      </c>
    </row>
    <row r="17" spans="1:6" x14ac:dyDescent="0.2">
      <c r="A17" s="127" t="s">
        <v>99</v>
      </c>
      <c r="B17" s="125">
        <v>10731</v>
      </c>
      <c r="C17" s="125">
        <v>9800</v>
      </c>
      <c r="D17" s="125">
        <v>9800</v>
      </c>
      <c r="E17" s="125">
        <v>7350</v>
      </c>
      <c r="F17" s="125">
        <v>3381</v>
      </c>
    </row>
    <row r="18" spans="1:6" x14ac:dyDescent="0.2">
      <c r="A18" s="127" t="s">
        <v>97</v>
      </c>
      <c r="B18" s="125">
        <v>305</v>
      </c>
      <c r="C18" s="125">
        <v>250</v>
      </c>
      <c r="D18" s="125">
        <v>250</v>
      </c>
      <c r="E18" s="125">
        <v>187.5</v>
      </c>
      <c r="F18" s="125">
        <v>117.5</v>
      </c>
    </row>
    <row r="19" spans="1:6" x14ac:dyDescent="0.2">
      <c r="A19" s="124" t="s">
        <v>96</v>
      </c>
      <c r="B19" s="125">
        <v>1454.01</v>
      </c>
      <c r="C19" s="125">
        <v>1361.4099999999999</v>
      </c>
      <c r="D19" s="125">
        <v>1361.4099999999999</v>
      </c>
      <c r="E19" s="125">
        <v>1021.06</v>
      </c>
      <c r="F19" s="125">
        <v>432.94999999999993</v>
      </c>
    </row>
    <row r="20" spans="1:6" x14ac:dyDescent="0.2">
      <c r="A20" s="127" t="s">
        <v>97</v>
      </c>
      <c r="B20" s="125">
        <v>1454.01</v>
      </c>
      <c r="C20" s="125">
        <v>1361.4099999999999</v>
      </c>
      <c r="D20" s="125">
        <v>1361.4099999999999</v>
      </c>
      <c r="E20" s="125">
        <v>1021.06</v>
      </c>
      <c r="F20" s="125">
        <v>432.94999999999993</v>
      </c>
    </row>
    <row r="21" spans="1:6" x14ac:dyDescent="0.2">
      <c r="A21" s="124" t="s">
        <v>92</v>
      </c>
      <c r="B21" s="125">
        <v>30495.5</v>
      </c>
      <c r="C21" s="125">
        <v>27650</v>
      </c>
      <c r="D21" s="125">
        <v>27650</v>
      </c>
      <c r="E21" s="125">
        <v>20737.5</v>
      </c>
      <c r="F21" s="125">
        <v>9758</v>
      </c>
    </row>
    <row r="22" spans="1:6" x14ac:dyDescent="0.2">
      <c r="A22" s="127" t="s">
        <v>15</v>
      </c>
      <c r="B22" s="125">
        <v>1830</v>
      </c>
      <c r="C22" s="125">
        <v>1500</v>
      </c>
      <c r="D22" s="125">
        <v>1500</v>
      </c>
      <c r="E22" s="125">
        <v>1125</v>
      </c>
      <c r="F22" s="125">
        <v>705</v>
      </c>
    </row>
    <row r="23" spans="1:6" x14ac:dyDescent="0.2">
      <c r="A23" s="127" t="s">
        <v>99</v>
      </c>
      <c r="B23" s="125">
        <v>28360.5</v>
      </c>
      <c r="C23" s="125">
        <v>25900</v>
      </c>
      <c r="D23" s="125">
        <v>25900</v>
      </c>
      <c r="E23" s="125">
        <v>19425</v>
      </c>
      <c r="F23" s="125">
        <v>8935.5</v>
      </c>
    </row>
    <row r="24" spans="1:6" x14ac:dyDescent="0.2">
      <c r="A24" s="127" t="s">
        <v>97</v>
      </c>
      <c r="B24" s="125">
        <v>305</v>
      </c>
      <c r="C24" s="125">
        <v>250</v>
      </c>
      <c r="D24" s="125">
        <v>250</v>
      </c>
      <c r="E24" s="125">
        <v>187.5</v>
      </c>
      <c r="F24" s="125">
        <v>117.5</v>
      </c>
    </row>
    <row r="25" spans="1:6" x14ac:dyDescent="0.2">
      <c r="A25" s="124" t="s">
        <v>34</v>
      </c>
      <c r="B25" s="125">
        <v>0</v>
      </c>
      <c r="C25" s="125">
        <v>0</v>
      </c>
      <c r="D25" s="125"/>
      <c r="E25" s="125">
        <v>0</v>
      </c>
      <c r="F25" s="125">
        <v>0</v>
      </c>
    </row>
    <row r="26" spans="1:6" x14ac:dyDescent="0.2">
      <c r="A26" s="127" t="s">
        <v>34</v>
      </c>
      <c r="B26" s="125">
        <v>0</v>
      </c>
      <c r="C26" s="125">
        <v>0</v>
      </c>
      <c r="D26" s="125"/>
      <c r="E26" s="125">
        <v>0</v>
      </c>
      <c r="F26" s="125">
        <v>0</v>
      </c>
    </row>
    <row r="27" spans="1:6" x14ac:dyDescent="0.2">
      <c r="A27" s="124" t="s">
        <v>35</v>
      </c>
      <c r="B27" s="125">
        <v>74708.510000000009</v>
      </c>
      <c r="C27" s="125">
        <v>67461.41</v>
      </c>
      <c r="D27" s="125">
        <v>67461.41</v>
      </c>
      <c r="E27" s="125">
        <v>50596.06</v>
      </c>
      <c r="F27" s="125">
        <v>24112.45</v>
      </c>
    </row>
    <row r="32" spans="1:6" ht="15" x14ac:dyDescent="0.25">
      <c r="A32" s="45" t="s">
        <v>13</v>
      </c>
      <c r="B32" s="45" t="s">
        <v>100</v>
      </c>
    </row>
    <row r="34" spans="1:6" x14ac:dyDescent="0.2">
      <c r="A34" t="s">
        <v>58</v>
      </c>
      <c r="B34" t="s">
        <v>57</v>
      </c>
      <c r="C34" t="s">
        <v>70</v>
      </c>
      <c r="D34" t="s">
        <v>12</v>
      </c>
      <c r="E34" t="s">
        <v>61</v>
      </c>
    </row>
    <row r="35" spans="1:6" x14ac:dyDescent="0.2">
      <c r="A35" s="18"/>
      <c r="B35" s="18"/>
      <c r="C35" s="18"/>
      <c r="D35" s="18"/>
      <c r="E35" s="18"/>
    </row>
    <row r="37" spans="1:6" x14ac:dyDescent="0.2">
      <c r="B37" s="18"/>
      <c r="C37" s="18"/>
      <c r="D37" s="18"/>
      <c r="E37" s="18"/>
      <c r="F37" s="18"/>
    </row>
    <row r="38" spans="1:6" x14ac:dyDescent="0.2">
      <c r="B38" s="18"/>
      <c r="C38" s="18"/>
      <c r="D38" s="18"/>
      <c r="E38" s="18"/>
      <c r="F38" s="18"/>
    </row>
    <row r="39" spans="1:6" x14ac:dyDescent="0.2">
      <c r="B39" s="18"/>
      <c r="C39" s="18"/>
      <c r="D39" s="18"/>
      <c r="E39" s="18"/>
      <c r="F39" s="18"/>
    </row>
    <row r="40" spans="1:6" x14ac:dyDescent="0.2">
      <c r="B40" s="18"/>
      <c r="C40" s="18"/>
      <c r="D40" s="18"/>
      <c r="E40" s="18"/>
      <c r="F40" s="18"/>
    </row>
    <row r="41" spans="1:6" x14ac:dyDescent="0.2">
      <c r="B41" s="18"/>
      <c r="C41" s="18"/>
      <c r="D41" s="18"/>
      <c r="E41" s="18"/>
      <c r="F41" s="18"/>
    </row>
    <row r="42" spans="1:6" x14ac:dyDescent="0.2">
      <c r="B42" s="18"/>
      <c r="C42" s="18"/>
      <c r="D42" s="18"/>
      <c r="E42" s="18"/>
      <c r="F42" s="18"/>
    </row>
    <row r="43" spans="1:6" x14ac:dyDescent="0.2">
      <c r="B43" s="18"/>
      <c r="C43" s="18"/>
      <c r="D43" s="18"/>
      <c r="E43" s="18"/>
      <c r="F43" s="18"/>
    </row>
    <row r="44" spans="1:6" x14ac:dyDescent="0.2">
      <c r="B44" s="18"/>
      <c r="C44" s="18"/>
      <c r="D44" s="18"/>
      <c r="E44" s="18"/>
      <c r="F44" s="18"/>
    </row>
    <row r="46" spans="1:6" x14ac:dyDescent="0.2">
      <c r="A46" s="17"/>
      <c r="B46" s="18"/>
      <c r="C46" s="18"/>
      <c r="D46" s="18"/>
    </row>
    <row r="47" spans="1:6" x14ac:dyDescent="0.2">
      <c r="A47" s="17"/>
      <c r="B47" s="18"/>
      <c r="C47" s="18"/>
      <c r="D47" s="18"/>
    </row>
    <row r="48" spans="1:6" x14ac:dyDescent="0.2">
      <c r="A48" s="17"/>
      <c r="B48" s="18"/>
      <c r="C48" s="18"/>
      <c r="D48" s="18"/>
    </row>
    <row r="53" spans="1:6" ht="15.75" x14ac:dyDescent="0.25">
      <c r="A53" s="44" t="s">
        <v>13</v>
      </c>
      <c r="B53" s="44" t="s">
        <v>100</v>
      </c>
    </row>
    <row r="55" spans="1:6" x14ac:dyDescent="0.2">
      <c r="A55" t="s">
        <v>58</v>
      </c>
      <c r="B55" t="s">
        <v>57</v>
      </c>
      <c r="C55" t="s">
        <v>70</v>
      </c>
      <c r="D55" t="s">
        <v>12</v>
      </c>
      <c r="E55" t="s">
        <v>61</v>
      </c>
    </row>
    <row r="56" spans="1:6" x14ac:dyDescent="0.2">
      <c r="A56" s="18"/>
      <c r="B56" s="18"/>
      <c r="C56" s="18"/>
      <c r="D56" s="18"/>
      <c r="E56" s="18"/>
    </row>
    <row r="58" spans="1:6" x14ac:dyDescent="0.2">
      <c r="A58" s="17"/>
      <c r="B58" s="18"/>
      <c r="C58" s="18"/>
      <c r="D58" s="18"/>
      <c r="E58" s="18"/>
      <c r="F58" s="18"/>
    </row>
    <row r="59" spans="1:6" x14ac:dyDescent="0.2">
      <c r="A59" s="17"/>
      <c r="B59" s="18"/>
      <c r="C59" s="18"/>
      <c r="D59" s="18"/>
      <c r="E59" s="18"/>
      <c r="F59" s="18"/>
    </row>
    <row r="60" spans="1:6" x14ac:dyDescent="0.2">
      <c r="A60" s="17"/>
      <c r="B60" s="18"/>
      <c r="C60" s="18"/>
      <c r="D60" s="18"/>
      <c r="E60" s="18"/>
      <c r="F60" s="18"/>
    </row>
    <row r="61" spans="1:6" x14ac:dyDescent="0.2">
      <c r="A61" s="17"/>
      <c r="B61" s="18"/>
      <c r="C61" s="18"/>
      <c r="D61" s="18"/>
      <c r="E61" s="18"/>
      <c r="F61" s="18"/>
    </row>
    <row r="62" spans="1:6" x14ac:dyDescent="0.2">
      <c r="A62" s="17"/>
      <c r="B62" s="18"/>
      <c r="C62" s="18"/>
      <c r="D62" s="18"/>
      <c r="E62" s="18"/>
      <c r="F62" s="18"/>
    </row>
    <row r="63" spans="1:6" x14ac:dyDescent="0.2">
      <c r="A63" s="17"/>
      <c r="B63" s="18"/>
      <c r="C63" s="18"/>
      <c r="D63" s="18"/>
      <c r="E63" s="18"/>
      <c r="F63" s="18"/>
    </row>
    <row r="66" spans="1:6" x14ac:dyDescent="0.2">
      <c r="A66" s="17"/>
      <c r="B66" s="18"/>
      <c r="C66" s="18"/>
      <c r="D66" s="18"/>
      <c r="E66" s="18"/>
    </row>
    <row r="67" spans="1:6" x14ac:dyDescent="0.2">
      <c r="A67" s="17"/>
      <c r="B67" s="18"/>
      <c r="C67" s="18"/>
      <c r="D67" s="18"/>
      <c r="E67" s="18"/>
    </row>
    <row r="68" spans="1:6" x14ac:dyDescent="0.2">
      <c r="A68" s="17"/>
      <c r="B68" s="18"/>
      <c r="C68" s="18"/>
      <c r="D68" s="18"/>
      <c r="E68" s="18"/>
    </row>
    <row r="69" spans="1:6" x14ac:dyDescent="0.2">
      <c r="A69" s="17"/>
      <c r="B69" s="18"/>
      <c r="C69" s="18"/>
      <c r="D69" s="18"/>
      <c r="E69" s="18"/>
    </row>
    <row r="70" spans="1:6" x14ac:dyDescent="0.2">
      <c r="A70" s="16" t="s">
        <v>13</v>
      </c>
      <c r="B70" t="s">
        <v>10</v>
      </c>
    </row>
    <row r="72" spans="1:6" x14ac:dyDescent="0.2">
      <c r="A72" s="16" t="s">
        <v>33</v>
      </c>
      <c r="B72" t="s">
        <v>57</v>
      </c>
      <c r="C72" t="s">
        <v>58</v>
      </c>
      <c r="D72" t="s">
        <v>70</v>
      </c>
      <c r="E72" t="s">
        <v>12</v>
      </c>
      <c r="F72" t="s">
        <v>61</v>
      </c>
    </row>
    <row r="73" spans="1:6" x14ac:dyDescent="0.2">
      <c r="A73" s="17" t="s">
        <v>93</v>
      </c>
      <c r="B73" s="18">
        <v>11550</v>
      </c>
      <c r="C73" s="18">
        <v>12866</v>
      </c>
      <c r="D73" s="18">
        <v>11550</v>
      </c>
      <c r="E73" s="18">
        <v>8662.5</v>
      </c>
      <c r="F73" s="18">
        <v>4203.5</v>
      </c>
    </row>
    <row r="74" spans="1:6" x14ac:dyDescent="0.2">
      <c r="A74" s="17" t="s">
        <v>95</v>
      </c>
      <c r="B74" s="18">
        <v>15350</v>
      </c>
      <c r="C74" s="18">
        <v>17027</v>
      </c>
      <c r="D74" s="18">
        <v>15350</v>
      </c>
      <c r="E74" s="18">
        <v>11512.5</v>
      </c>
      <c r="F74" s="18">
        <v>5514.5</v>
      </c>
    </row>
    <row r="75" spans="1:6" x14ac:dyDescent="0.2">
      <c r="A75" s="17" t="s">
        <v>94</v>
      </c>
      <c r="B75" s="18">
        <v>11550</v>
      </c>
      <c r="C75" s="18">
        <v>12866</v>
      </c>
      <c r="D75" s="18">
        <v>11550</v>
      </c>
      <c r="E75" s="18">
        <v>8662.5</v>
      </c>
      <c r="F75" s="18">
        <v>4203.5</v>
      </c>
    </row>
    <row r="76" spans="1:6" x14ac:dyDescent="0.2">
      <c r="A76" s="17" t="s">
        <v>96</v>
      </c>
      <c r="B76" s="18">
        <v>1361.4099999999999</v>
      </c>
      <c r="C76" s="18">
        <v>1454.01</v>
      </c>
      <c r="D76" s="18">
        <v>1361.4099999999999</v>
      </c>
      <c r="E76" s="18">
        <v>1021.06</v>
      </c>
      <c r="F76" s="18">
        <v>432.94999999999993</v>
      </c>
    </row>
    <row r="77" spans="1:6" x14ac:dyDescent="0.2">
      <c r="A77" s="17" t="s">
        <v>92</v>
      </c>
      <c r="B77" s="18">
        <v>27650</v>
      </c>
      <c r="C77" s="18">
        <v>30495.5</v>
      </c>
      <c r="D77" s="18">
        <v>27650</v>
      </c>
      <c r="E77" s="18">
        <v>20737.5</v>
      </c>
      <c r="F77" s="18">
        <v>9758</v>
      </c>
    </row>
    <row r="78" spans="1:6" x14ac:dyDescent="0.2">
      <c r="A78" s="17" t="s">
        <v>34</v>
      </c>
      <c r="B78" s="18">
        <v>0</v>
      </c>
      <c r="C78" s="18">
        <v>0</v>
      </c>
      <c r="D78" s="18"/>
      <c r="E78" s="18">
        <v>0</v>
      </c>
      <c r="F78" s="18">
        <v>0</v>
      </c>
    </row>
    <row r="79" spans="1:6" x14ac:dyDescent="0.2">
      <c r="A79" s="17" t="s">
        <v>35</v>
      </c>
      <c r="B79" s="18">
        <v>67461.41</v>
      </c>
      <c r="C79" s="18">
        <v>74708.510000000009</v>
      </c>
      <c r="D79" s="18">
        <v>67461.41</v>
      </c>
      <c r="E79" s="18">
        <v>50596.06</v>
      </c>
      <c r="F79" s="18">
        <v>24112.45</v>
      </c>
    </row>
    <row r="80" spans="1:6" x14ac:dyDescent="0.2">
      <c r="A80" s="17"/>
      <c r="B80" s="18"/>
      <c r="C80" s="18"/>
      <c r="D80" s="18"/>
      <c r="E80" s="18"/>
      <c r="F80" s="18"/>
    </row>
    <row r="81" spans="1:6" x14ac:dyDescent="0.2">
      <c r="A81" s="17"/>
      <c r="B81" s="18"/>
      <c r="C81" s="18"/>
      <c r="D81" s="18"/>
      <c r="E81" s="18"/>
      <c r="F81" s="18"/>
    </row>
    <row r="82" spans="1:6" x14ac:dyDescent="0.2">
      <c r="A82" s="17"/>
      <c r="B82" s="18"/>
      <c r="C82" s="18"/>
      <c r="D82" s="18"/>
      <c r="E82" s="18"/>
      <c r="F82" s="18"/>
    </row>
    <row r="83" spans="1:6" x14ac:dyDescent="0.2">
      <c r="A83" s="17"/>
      <c r="B83" s="18"/>
      <c r="C83" s="18"/>
      <c r="D83" s="18"/>
      <c r="E83" s="18"/>
      <c r="F83" s="18"/>
    </row>
    <row r="84" spans="1:6" x14ac:dyDescent="0.2">
      <c r="A84" s="17"/>
      <c r="B84" s="18"/>
      <c r="C84" s="18"/>
      <c r="D84" s="18"/>
      <c r="E84" s="18"/>
      <c r="F84" s="18"/>
    </row>
    <row r="85" spans="1:6" x14ac:dyDescent="0.2">
      <c r="A85" s="17"/>
      <c r="B85" s="18"/>
      <c r="C85" s="18"/>
      <c r="D85" s="18"/>
      <c r="E85" s="18"/>
      <c r="F85" s="18"/>
    </row>
    <row r="86" spans="1:6" x14ac:dyDescent="0.2">
      <c r="A86" s="17"/>
      <c r="B86" s="18"/>
      <c r="C86" s="18"/>
      <c r="D86" s="18"/>
      <c r="E86" s="18"/>
      <c r="F86" s="18"/>
    </row>
    <row r="94" spans="1:6" ht="18" x14ac:dyDescent="0.25">
      <c r="A94" s="105" t="s">
        <v>63</v>
      </c>
    </row>
    <row r="95" spans="1:6" ht="18" x14ac:dyDescent="0.25">
      <c r="A95" s="105" t="s">
        <v>65</v>
      </c>
    </row>
    <row r="96" spans="1:6" ht="18" x14ac:dyDescent="0.25">
      <c r="A96" s="105" t="s">
        <v>66</v>
      </c>
    </row>
    <row r="97" spans="1:1" ht="18" x14ac:dyDescent="0.25">
      <c r="A97" s="105" t="s">
        <v>64</v>
      </c>
    </row>
    <row r="98" spans="1:1" ht="18" x14ac:dyDescent="0.25">
      <c r="A98" s="105" t="s">
        <v>67</v>
      </c>
    </row>
    <row r="99" spans="1:1" ht="18" x14ac:dyDescent="0.25">
      <c r="A99" s="105" t="s">
        <v>71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1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4:O84"/>
  <sheetViews>
    <sheetView view="pageBreakPreview" zoomScale="70" zoomScaleNormal="100" zoomScaleSheetLayoutView="70" workbookViewId="0">
      <selection activeCell="E16" sqref="E16"/>
    </sheetView>
  </sheetViews>
  <sheetFormatPr defaultRowHeight="12.75" x14ac:dyDescent="0.2"/>
  <cols>
    <col min="1" max="1" width="78.85546875" style="103" bestFit="1" customWidth="1"/>
    <col min="2" max="2" width="36.28515625" style="103" bestFit="1" customWidth="1"/>
    <col min="3" max="3" width="18.140625" style="95" bestFit="1" customWidth="1"/>
    <col min="4" max="4" width="40.140625" style="95" bestFit="1" customWidth="1"/>
    <col min="5" max="5" width="47.7109375" style="95" bestFit="1" customWidth="1"/>
    <col min="6" max="6" width="35.28515625" style="95" bestFit="1" customWidth="1"/>
    <col min="7" max="8" width="34.85546875" style="95" bestFit="1" customWidth="1"/>
    <col min="9" max="9" width="18.28515625" style="95" customWidth="1"/>
    <col min="10" max="11" width="18.28515625" style="95" bestFit="1" customWidth="1"/>
    <col min="12" max="12" width="18" style="95" bestFit="1" customWidth="1"/>
    <col min="13" max="13" width="8.42578125" style="95" customWidth="1"/>
    <col min="14" max="14" width="43.5703125" style="95" customWidth="1"/>
    <col min="15" max="15" width="39" style="95" bestFit="1" customWidth="1"/>
    <col min="16" max="17" width="18.28515625" style="95" bestFit="1" customWidth="1"/>
    <col min="18" max="18" width="18" style="95" bestFit="1" customWidth="1"/>
    <col min="19" max="19" width="8.42578125" style="95" customWidth="1"/>
    <col min="20" max="20" width="43.5703125" style="95" bestFit="1" customWidth="1"/>
    <col min="21" max="21" width="39" style="95" bestFit="1" customWidth="1"/>
    <col min="22" max="22" width="38.7109375" style="95" bestFit="1" customWidth="1"/>
    <col min="23" max="23" width="18.28515625" style="95" bestFit="1" customWidth="1"/>
    <col min="24" max="24" width="18" style="95" bestFit="1" customWidth="1"/>
    <col min="25" max="25" width="8.42578125" style="95" customWidth="1"/>
    <col min="26" max="26" width="43.5703125" style="95" bestFit="1" customWidth="1"/>
    <col min="27" max="27" width="39.85546875" style="95" bestFit="1" customWidth="1"/>
    <col min="28" max="28" width="39" style="95" bestFit="1" customWidth="1"/>
    <col min="29" max="29" width="38.7109375" style="95" bestFit="1" customWidth="1"/>
    <col min="30" max="16384" width="9.140625" style="95"/>
  </cols>
  <sheetData>
    <row r="4" spans="1:8" ht="14.25" x14ac:dyDescent="0.2">
      <c r="A4" s="96" t="s">
        <v>13</v>
      </c>
      <c r="B4" s="96" t="s">
        <v>10</v>
      </c>
    </row>
    <row r="6" spans="1:8" x14ac:dyDescent="0.2">
      <c r="A6" s="97" t="s">
        <v>3</v>
      </c>
      <c r="B6" s="95" t="s">
        <v>58</v>
      </c>
      <c r="C6" s="95" t="s">
        <v>72</v>
      </c>
      <c r="D6" s="95" t="s">
        <v>57</v>
      </c>
      <c r="E6" s="95" t="s">
        <v>70</v>
      </c>
      <c r="F6" s="95" t="s">
        <v>12</v>
      </c>
      <c r="G6" s="95" t="s">
        <v>61</v>
      </c>
      <c r="H6"/>
    </row>
    <row r="7" spans="1:8" x14ac:dyDescent="0.2">
      <c r="A7" s="95" t="s">
        <v>34</v>
      </c>
      <c r="B7" s="121">
        <v>0</v>
      </c>
      <c r="C7" s="121">
        <v>0</v>
      </c>
      <c r="D7" s="121">
        <v>0</v>
      </c>
      <c r="E7" s="121"/>
      <c r="F7" s="121">
        <v>0</v>
      </c>
      <c r="G7" s="121">
        <v>0</v>
      </c>
      <c r="H7"/>
    </row>
    <row r="8" spans="1:8" x14ac:dyDescent="0.2">
      <c r="A8" s="95" t="s">
        <v>77</v>
      </c>
      <c r="B8" s="121">
        <v>7320</v>
      </c>
      <c r="C8" s="121">
        <v>1320</v>
      </c>
      <c r="D8" s="121">
        <v>6000</v>
      </c>
      <c r="E8" s="121">
        <v>6000</v>
      </c>
      <c r="F8" s="121">
        <v>4500</v>
      </c>
      <c r="G8" s="121">
        <v>2820</v>
      </c>
      <c r="H8"/>
    </row>
    <row r="9" spans="1:8" x14ac:dyDescent="0.2">
      <c r="A9" s="95" t="s">
        <v>75</v>
      </c>
      <c r="B9" s="121">
        <v>64714.5</v>
      </c>
      <c r="C9" s="121">
        <v>5614.5</v>
      </c>
      <c r="D9" s="121">
        <v>59100</v>
      </c>
      <c r="E9" s="121">
        <v>59100</v>
      </c>
      <c r="F9" s="121">
        <v>44325</v>
      </c>
      <c r="G9" s="121">
        <v>20389.5</v>
      </c>
      <c r="H9"/>
    </row>
    <row r="10" spans="1:8" x14ac:dyDescent="0.2">
      <c r="A10" s="95" t="s">
        <v>78</v>
      </c>
      <c r="B10" s="121">
        <v>2174.0100000000002</v>
      </c>
      <c r="C10" s="121">
        <v>312.59270000000004</v>
      </c>
      <c r="D10" s="121">
        <v>1861.41</v>
      </c>
      <c r="E10" s="121">
        <v>1861.41</v>
      </c>
      <c r="F10" s="121">
        <v>1396.06</v>
      </c>
      <c r="G10" s="121">
        <v>777.95</v>
      </c>
      <c r="H10"/>
    </row>
    <row r="11" spans="1:8" x14ac:dyDescent="0.2">
      <c r="A11" s="95" t="s">
        <v>32</v>
      </c>
      <c r="B11" s="121">
        <v>500</v>
      </c>
      <c r="C11" s="121">
        <v>0</v>
      </c>
      <c r="D11" s="121">
        <v>500</v>
      </c>
      <c r="E11" s="121">
        <v>500</v>
      </c>
      <c r="F11" s="121">
        <v>375</v>
      </c>
      <c r="G11" s="121">
        <v>125</v>
      </c>
      <c r="H11"/>
    </row>
    <row r="12" spans="1:8" x14ac:dyDescent="0.2">
      <c r="A12" s="103" t="s">
        <v>35</v>
      </c>
      <c r="B12" s="121">
        <v>74708.509999999995</v>
      </c>
      <c r="C12" s="121">
        <v>7247.0927000000001</v>
      </c>
      <c r="D12" s="121">
        <v>67461.41</v>
      </c>
      <c r="E12" s="121">
        <v>67461.41</v>
      </c>
      <c r="F12" s="121">
        <v>50596.06</v>
      </c>
      <c r="G12" s="121">
        <v>24112.45</v>
      </c>
      <c r="H12"/>
    </row>
    <row r="13" spans="1:8" x14ac:dyDescent="0.2">
      <c r="A13"/>
      <c r="B13" s="122"/>
      <c r="C13" s="122"/>
      <c r="D13" s="122"/>
      <c r="E13" s="122"/>
      <c r="F13" s="122"/>
      <c r="G13" s="122"/>
      <c r="H13"/>
    </row>
    <row r="14" spans="1:8" x14ac:dyDescent="0.2">
      <c r="A14"/>
      <c r="B14"/>
      <c r="C14"/>
      <c r="D14"/>
      <c r="E14"/>
      <c r="F14"/>
      <c r="G14"/>
      <c r="H14"/>
    </row>
    <row r="15" spans="1:8" x14ac:dyDescent="0.2">
      <c r="A15"/>
      <c r="B15"/>
      <c r="C15"/>
      <c r="D15"/>
      <c r="E15"/>
      <c r="F15"/>
      <c r="G15"/>
      <c r="H15"/>
    </row>
    <row r="16" spans="1:8" x14ac:dyDescent="0.2">
      <c r="A16"/>
      <c r="B16"/>
      <c r="C16"/>
      <c r="D16"/>
      <c r="E16"/>
      <c r="F16"/>
      <c r="G16"/>
      <c r="H16"/>
    </row>
    <row r="17" spans="1:8" x14ac:dyDescent="0.2">
      <c r="A17"/>
      <c r="B17"/>
      <c r="C17"/>
      <c r="D17"/>
      <c r="E17"/>
      <c r="F17"/>
      <c r="G17"/>
      <c r="H17"/>
    </row>
    <row r="18" spans="1:8" x14ac:dyDescent="0.2">
      <c r="A18"/>
      <c r="B18"/>
      <c r="C18"/>
      <c r="D18"/>
      <c r="E18"/>
      <c r="F18"/>
      <c r="G18"/>
      <c r="H18"/>
    </row>
    <row r="19" spans="1:8" x14ac:dyDescent="0.2">
      <c r="A19"/>
      <c r="B19"/>
      <c r="C19"/>
      <c r="D19"/>
      <c r="E19"/>
      <c r="F19"/>
      <c r="G19"/>
      <c r="H19"/>
    </row>
    <row r="20" spans="1:8" x14ac:dyDescent="0.2">
      <c r="A20"/>
      <c r="B20"/>
      <c r="C20"/>
      <c r="D20"/>
      <c r="E20"/>
      <c r="F20"/>
      <c r="G20"/>
      <c r="H20"/>
    </row>
    <row r="21" spans="1:8" x14ac:dyDescent="0.2">
      <c r="A21"/>
      <c r="B21"/>
      <c r="C21"/>
      <c r="D21"/>
      <c r="E21"/>
      <c r="F21"/>
      <c r="G21"/>
      <c r="H21"/>
    </row>
    <row r="22" spans="1:8" x14ac:dyDescent="0.2">
      <c r="A22"/>
      <c r="B22"/>
      <c r="C22"/>
      <c r="D22"/>
      <c r="E22"/>
      <c r="F22"/>
      <c r="G22"/>
      <c r="H22"/>
    </row>
    <row r="23" spans="1:8" x14ac:dyDescent="0.2">
      <c r="A23"/>
      <c r="B23"/>
      <c r="C23"/>
      <c r="D23"/>
      <c r="E23"/>
      <c r="F23"/>
      <c r="G23"/>
      <c r="H23"/>
    </row>
    <row r="24" spans="1:8" x14ac:dyDescent="0.2">
      <c r="A24"/>
      <c r="B24"/>
      <c r="C24"/>
      <c r="D24"/>
      <c r="E24"/>
      <c r="F24"/>
      <c r="G24"/>
      <c r="H24"/>
    </row>
    <row r="27" spans="1:8" ht="15" x14ac:dyDescent="0.25">
      <c r="A27" s="100" t="s">
        <v>13</v>
      </c>
      <c r="B27" s="100" t="s">
        <v>100</v>
      </c>
    </row>
    <row r="29" spans="1:8" x14ac:dyDescent="0.2">
      <c r="A29" s="102" t="s">
        <v>3</v>
      </c>
      <c r="B29" s="95" t="s">
        <v>58</v>
      </c>
      <c r="C29" s="95" t="s">
        <v>72</v>
      </c>
      <c r="D29" s="95" t="s">
        <v>57</v>
      </c>
      <c r="E29" s="95" t="s">
        <v>70</v>
      </c>
      <c r="F29" s="95" t="s">
        <v>12</v>
      </c>
      <c r="G29" s="95" t="s">
        <v>61</v>
      </c>
      <c r="H29"/>
    </row>
    <row r="30" spans="1:8" x14ac:dyDescent="0.2">
      <c r="A30" s="103" t="s">
        <v>35</v>
      </c>
      <c r="B30" s="99"/>
      <c r="C30" s="99"/>
      <c r="D30" s="99"/>
      <c r="E30" s="99"/>
      <c r="F30" s="99"/>
      <c r="G30" s="99"/>
      <c r="H30"/>
    </row>
    <row r="31" spans="1:8" x14ac:dyDescent="0.2">
      <c r="A31"/>
      <c r="B31"/>
      <c r="C31"/>
      <c r="D31"/>
      <c r="E31"/>
      <c r="F31"/>
      <c r="G31"/>
      <c r="H31"/>
    </row>
    <row r="32" spans="1:8" x14ac:dyDescent="0.2">
      <c r="A32"/>
      <c r="B32"/>
      <c r="C32"/>
      <c r="D32"/>
      <c r="E32"/>
      <c r="F32"/>
      <c r="G32"/>
      <c r="H32"/>
    </row>
    <row r="33" spans="1:8" x14ac:dyDescent="0.2">
      <c r="C33" s="99"/>
      <c r="D33" s="99"/>
      <c r="E33" s="99"/>
      <c r="F33" s="99"/>
      <c r="G33" s="99"/>
    </row>
    <row r="34" spans="1:8" x14ac:dyDescent="0.2">
      <c r="C34" s="99"/>
      <c r="D34" s="99"/>
      <c r="E34" s="99"/>
      <c r="F34" s="99"/>
      <c r="G34" s="99"/>
    </row>
    <row r="35" spans="1:8" x14ac:dyDescent="0.2">
      <c r="C35" s="99"/>
      <c r="D35" s="99"/>
      <c r="E35" s="99"/>
      <c r="F35" s="99"/>
      <c r="G35" s="99"/>
    </row>
    <row r="36" spans="1:8" x14ac:dyDescent="0.2">
      <c r="C36" s="99"/>
      <c r="D36" s="99"/>
      <c r="E36" s="99"/>
      <c r="F36" s="99"/>
      <c r="G36" s="99"/>
    </row>
    <row r="37" spans="1:8" x14ac:dyDescent="0.2">
      <c r="C37" s="99"/>
      <c r="D37" s="99"/>
      <c r="E37" s="99"/>
      <c r="F37" s="99"/>
      <c r="G37" s="99"/>
    </row>
    <row r="38" spans="1:8" x14ac:dyDescent="0.2">
      <c r="C38" s="99"/>
      <c r="D38" s="99"/>
      <c r="E38" s="99"/>
      <c r="F38" s="99"/>
      <c r="G38" s="99"/>
    </row>
    <row r="39" spans="1:8" x14ac:dyDescent="0.2">
      <c r="A39"/>
      <c r="B39"/>
      <c r="C39"/>
      <c r="D39"/>
      <c r="E39"/>
    </row>
    <row r="40" spans="1:8" x14ac:dyDescent="0.2">
      <c r="A40"/>
      <c r="B40"/>
      <c r="C40"/>
      <c r="D40"/>
      <c r="E40"/>
    </row>
    <row r="41" spans="1:8" x14ac:dyDescent="0.2">
      <c r="A41"/>
      <c r="B41"/>
      <c r="C41"/>
      <c r="D41"/>
      <c r="E41"/>
    </row>
    <row r="46" spans="1:8" ht="15.75" x14ac:dyDescent="0.25">
      <c r="A46" s="101" t="s">
        <v>13</v>
      </c>
      <c r="B46" s="101" t="s">
        <v>100</v>
      </c>
    </row>
    <row r="48" spans="1:8" x14ac:dyDescent="0.2">
      <c r="A48" s="102" t="s">
        <v>3</v>
      </c>
      <c r="B48" s="95" t="s">
        <v>58</v>
      </c>
      <c r="C48" s="95" t="s">
        <v>72</v>
      </c>
      <c r="D48" s="95" t="s">
        <v>57</v>
      </c>
      <c r="E48" s="95" t="s">
        <v>70</v>
      </c>
      <c r="F48" s="95" t="s">
        <v>12</v>
      </c>
      <c r="G48" s="95" t="s">
        <v>61</v>
      </c>
      <c r="H48"/>
    </row>
    <row r="49" spans="1:15" x14ac:dyDescent="0.2">
      <c r="A49" s="103" t="s">
        <v>35</v>
      </c>
      <c r="B49" s="99"/>
      <c r="C49" s="99"/>
      <c r="D49" s="99"/>
      <c r="E49" s="99"/>
      <c r="F49" s="99"/>
      <c r="G49" s="99"/>
      <c r="H49"/>
    </row>
    <row r="50" spans="1:15" x14ac:dyDescent="0.2">
      <c r="A50"/>
      <c r="B50"/>
      <c r="C50"/>
      <c r="D50"/>
      <c r="E50"/>
      <c r="F50"/>
      <c r="G50"/>
      <c r="H50"/>
    </row>
    <row r="51" spans="1:15" x14ac:dyDescent="0.2">
      <c r="A51"/>
      <c r="B51"/>
      <c r="C51"/>
      <c r="D51"/>
      <c r="E51"/>
      <c r="F51"/>
      <c r="G51"/>
      <c r="H51"/>
    </row>
    <row r="52" spans="1:15" x14ac:dyDescent="0.2">
      <c r="C52" s="99"/>
      <c r="D52" s="99"/>
      <c r="E52" s="99"/>
      <c r="F52" s="99"/>
      <c r="G52" s="99"/>
    </row>
    <row r="53" spans="1:15" x14ac:dyDescent="0.2">
      <c r="C53" s="99"/>
      <c r="D53" s="99"/>
      <c r="E53" s="99"/>
      <c r="F53" s="99"/>
      <c r="G53" s="99"/>
    </row>
    <row r="54" spans="1:15" x14ac:dyDescent="0.2">
      <c r="C54" s="99"/>
      <c r="D54" s="99"/>
      <c r="E54" s="99"/>
      <c r="F54" s="99"/>
      <c r="G54" s="99"/>
    </row>
    <row r="55" spans="1:15" x14ac:dyDescent="0.2">
      <c r="C55" s="99"/>
      <c r="D55" s="99"/>
      <c r="E55" s="99"/>
      <c r="F55" s="99"/>
      <c r="G55" s="99"/>
    </row>
    <row r="56" spans="1:15" x14ac:dyDescent="0.2">
      <c r="C56" s="99"/>
      <c r="D56" s="99"/>
      <c r="E56" s="99"/>
      <c r="F56" s="99"/>
      <c r="G56" s="99"/>
    </row>
    <row r="57" spans="1:15" x14ac:dyDescent="0.2">
      <c r="A57"/>
      <c r="B57"/>
      <c r="C57"/>
      <c r="D57"/>
      <c r="E57"/>
    </row>
    <row r="58" spans="1:15" x14ac:dyDescent="0.2">
      <c r="A58"/>
      <c r="B58"/>
      <c r="C58"/>
      <c r="D58"/>
      <c r="E58"/>
    </row>
    <row r="59" spans="1:15" x14ac:dyDescent="0.2">
      <c r="A59" s="98"/>
      <c r="B59" s="104"/>
      <c r="C59" s="99"/>
      <c r="D59" s="99"/>
      <c r="E59" s="99"/>
    </row>
    <row r="60" spans="1:15" x14ac:dyDescent="0.2">
      <c r="A60" s="98"/>
      <c r="B60" s="104"/>
      <c r="C60" s="99"/>
      <c r="D60" s="99"/>
      <c r="E60" s="99"/>
    </row>
    <row r="61" spans="1:15" x14ac:dyDescent="0.2">
      <c r="A61" s="98"/>
      <c r="B61" s="104"/>
      <c r="C61" s="99"/>
      <c r="D61" s="99"/>
      <c r="E61" s="99"/>
    </row>
    <row r="62" spans="1:15" x14ac:dyDescent="0.2">
      <c r="A62" s="97" t="s">
        <v>13</v>
      </c>
      <c r="B62" s="103" t="s">
        <v>10</v>
      </c>
    </row>
    <row r="64" spans="1:15" x14ac:dyDescent="0.2">
      <c r="A64" s="102" t="s">
        <v>3</v>
      </c>
      <c r="B64" s="95" t="s">
        <v>58</v>
      </c>
      <c r="C64" s="95" t="s">
        <v>72</v>
      </c>
      <c r="D64" s="95" t="s">
        <v>57</v>
      </c>
      <c r="E64" s="95" t="s">
        <v>70</v>
      </c>
      <c r="F64" s="95" t="s">
        <v>12</v>
      </c>
      <c r="G64" s="95" t="s">
        <v>61</v>
      </c>
      <c r="H64"/>
      <c r="I64"/>
      <c r="J64"/>
      <c r="K64"/>
      <c r="L64"/>
      <c r="M64"/>
      <c r="N64"/>
      <c r="O64"/>
    </row>
    <row r="65" spans="1:15" x14ac:dyDescent="0.2">
      <c r="A65" s="95" t="s">
        <v>34</v>
      </c>
      <c r="B65" s="99">
        <v>0</v>
      </c>
      <c r="C65" s="99">
        <v>0</v>
      </c>
      <c r="D65" s="99">
        <v>0</v>
      </c>
      <c r="E65" s="99"/>
      <c r="F65" s="99">
        <v>0</v>
      </c>
      <c r="G65" s="99">
        <v>0</v>
      </c>
      <c r="H65"/>
      <c r="I65"/>
      <c r="J65"/>
      <c r="K65"/>
      <c r="L65"/>
      <c r="M65"/>
      <c r="N65"/>
      <c r="O65"/>
    </row>
    <row r="66" spans="1:15" x14ac:dyDescent="0.2">
      <c r="A66" s="95" t="s">
        <v>77</v>
      </c>
      <c r="B66" s="99">
        <v>7320</v>
      </c>
      <c r="C66" s="99">
        <v>1320</v>
      </c>
      <c r="D66" s="99">
        <v>6000</v>
      </c>
      <c r="E66" s="99">
        <v>6000</v>
      </c>
      <c r="F66" s="99">
        <v>4500</v>
      </c>
      <c r="G66" s="99">
        <v>2820</v>
      </c>
      <c r="H66"/>
      <c r="I66"/>
      <c r="J66"/>
      <c r="K66"/>
      <c r="L66"/>
      <c r="M66"/>
      <c r="N66"/>
      <c r="O66"/>
    </row>
    <row r="67" spans="1:15" x14ac:dyDescent="0.2">
      <c r="A67" s="95" t="s">
        <v>75</v>
      </c>
      <c r="B67" s="99">
        <v>64714.5</v>
      </c>
      <c r="C67" s="99">
        <v>5614.5</v>
      </c>
      <c r="D67" s="99">
        <v>59100</v>
      </c>
      <c r="E67" s="99">
        <v>59100</v>
      </c>
      <c r="F67" s="99">
        <v>44325</v>
      </c>
      <c r="G67" s="99">
        <v>20389.5</v>
      </c>
      <c r="H67"/>
      <c r="I67"/>
      <c r="J67"/>
      <c r="K67"/>
      <c r="L67"/>
      <c r="M67"/>
      <c r="N67"/>
      <c r="O67"/>
    </row>
    <row r="68" spans="1:15" x14ac:dyDescent="0.2">
      <c r="A68" s="95" t="s">
        <v>78</v>
      </c>
      <c r="B68" s="99">
        <v>2174.0100000000002</v>
      </c>
      <c r="C68" s="99">
        <v>312.59270000000004</v>
      </c>
      <c r="D68" s="99">
        <v>1861.41</v>
      </c>
      <c r="E68" s="99">
        <v>1861.41</v>
      </c>
      <c r="F68" s="99">
        <v>1396.06</v>
      </c>
      <c r="G68" s="99">
        <v>777.95</v>
      </c>
      <c r="H68"/>
      <c r="I68"/>
      <c r="J68"/>
      <c r="K68"/>
      <c r="L68"/>
      <c r="M68"/>
      <c r="N68"/>
      <c r="O68"/>
    </row>
    <row r="69" spans="1:15" x14ac:dyDescent="0.2">
      <c r="A69" s="95" t="s">
        <v>32</v>
      </c>
      <c r="B69" s="99">
        <v>500</v>
      </c>
      <c r="C69" s="99">
        <v>0</v>
      </c>
      <c r="D69" s="99">
        <v>500</v>
      </c>
      <c r="E69" s="99">
        <v>500</v>
      </c>
      <c r="F69" s="99">
        <v>375</v>
      </c>
      <c r="G69" s="99">
        <v>125</v>
      </c>
      <c r="H69"/>
      <c r="I69"/>
      <c r="J69"/>
      <c r="K69"/>
      <c r="L69"/>
      <c r="M69"/>
      <c r="N69"/>
      <c r="O69"/>
    </row>
    <row r="70" spans="1:15" x14ac:dyDescent="0.2">
      <c r="A70" s="103" t="s">
        <v>35</v>
      </c>
      <c r="B70" s="99">
        <v>74708.509999999995</v>
      </c>
      <c r="C70" s="99">
        <v>7247.0927000000001</v>
      </c>
      <c r="D70" s="99">
        <v>67461.41</v>
      </c>
      <c r="E70" s="99">
        <v>67461.41</v>
      </c>
      <c r="F70" s="99">
        <v>50596.06</v>
      </c>
      <c r="G70" s="99">
        <v>24112.45</v>
      </c>
      <c r="H70"/>
      <c r="I70"/>
      <c r="J70"/>
      <c r="K70"/>
      <c r="L70"/>
      <c r="M70"/>
      <c r="N70"/>
      <c r="O70"/>
    </row>
    <row r="71" spans="1:15" x14ac:dyDescent="0.2">
      <c r="C71" s="99"/>
      <c r="D71" s="99"/>
      <c r="E71" s="99"/>
      <c r="F71" s="99"/>
      <c r="G71" s="99"/>
      <c r="H71"/>
      <c r="I71"/>
      <c r="J71"/>
      <c r="K71"/>
      <c r="L71"/>
      <c r="M71"/>
      <c r="N71"/>
      <c r="O71"/>
    </row>
    <row r="72" spans="1:15" x14ac:dyDescent="0.2">
      <c r="C72" s="99"/>
      <c r="D72" s="99"/>
      <c r="E72" s="99"/>
      <c r="F72" s="99"/>
      <c r="G72" s="99"/>
      <c r="H72"/>
      <c r="I72"/>
      <c r="J72"/>
      <c r="K72"/>
      <c r="L72"/>
      <c r="M72"/>
      <c r="N72"/>
      <c r="O72"/>
    </row>
    <row r="73" spans="1:15" x14ac:dyDescent="0.2">
      <c r="C73" s="99"/>
      <c r="D73" s="99"/>
      <c r="E73" s="99"/>
      <c r="F73" s="99"/>
      <c r="G73" s="99"/>
      <c r="H73"/>
      <c r="I73"/>
      <c r="J73"/>
      <c r="K73"/>
      <c r="L73"/>
      <c r="M73"/>
      <c r="N73"/>
      <c r="O73"/>
    </row>
    <row r="74" spans="1:1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9" spans="1:15" ht="18" x14ac:dyDescent="0.25">
      <c r="A79" s="105" t="s">
        <v>63</v>
      </c>
    </row>
    <row r="80" spans="1:15" ht="18" x14ac:dyDescent="0.25">
      <c r="A80" s="105" t="s">
        <v>65</v>
      </c>
    </row>
    <row r="81" spans="1:1" ht="18" x14ac:dyDescent="0.25">
      <c r="A81" s="105" t="s">
        <v>66</v>
      </c>
    </row>
    <row r="82" spans="1:1" ht="18" x14ac:dyDescent="0.25">
      <c r="A82" s="105" t="s">
        <v>64</v>
      </c>
    </row>
    <row r="83" spans="1:1" ht="18" x14ac:dyDescent="0.25">
      <c r="A83" s="105" t="s">
        <v>67</v>
      </c>
    </row>
    <row r="84" spans="1:1" ht="18" x14ac:dyDescent="0.25">
      <c r="A84" s="105" t="s">
        <v>71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0" orientation="landscape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2EDA-754B-4CD2-B708-E61AB94BBADA}">
  <sheetPr>
    <tabColor rgb="FFFF0000"/>
  </sheetPr>
  <dimension ref="B2:G32"/>
  <sheetViews>
    <sheetView tabSelected="1" topLeftCell="A2" workbookViewId="0">
      <selection activeCell="B26" sqref="B26:G32"/>
    </sheetView>
  </sheetViews>
  <sheetFormatPr defaultRowHeight="12.75" x14ac:dyDescent="0.2"/>
  <cols>
    <col min="2" max="2" width="30.85546875" customWidth="1"/>
    <col min="3" max="3" width="13.42578125" customWidth="1"/>
    <col min="4" max="4" width="12.5703125" customWidth="1"/>
    <col min="5" max="5" width="13.42578125" customWidth="1"/>
    <col min="6" max="6" width="11.7109375" customWidth="1"/>
    <col min="7" max="7" width="13.42578125" customWidth="1"/>
  </cols>
  <sheetData>
    <row r="2" spans="2:7" ht="51" x14ac:dyDescent="0.2">
      <c r="B2" s="15"/>
      <c r="C2" s="132" t="s">
        <v>42</v>
      </c>
      <c r="D2" s="132" t="s">
        <v>40</v>
      </c>
      <c r="E2" s="132" t="s">
        <v>73</v>
      </c>
      <c r="F2" s="132" t="s">
        <v>8</v>
      </c>
      <c r="G2" s="132" t="s">
        <v>60</v>
      </c>
    </row>
    <row r="3" spans="2:7" x14ac:dyDescent="0.2">
      <c r="B3" s="128" t="s">
        <v>93</v>
      </c>
      <c r="C3" s="129">
        <v>12866</v>
      </c>
      <c r="D3" s="129">
        <v>11550</v>
      </c>
      <c r="E3" s="129">
        <v>11550</v>
      </c>
      <c r="F3" s="129">
        <v>8662.5</v>
      </c>
      <c r="G3" s="129">
        <v>4203.5</v>
      </c>
    </row>
    <row r="4" spans="2:7" x14ac:dyDescent="0.2">
      <c r="B4" s="127" t="s">
        <v>15</v>
      </c>
      <c r="C4" s="125">
        <v>1830</v>
      </c>
      <c r="D4" s="125">
        <v>1500</v>
      </c>
      <c r="E4" s="125">
        <v>1500</v>
      </c>
      <c r="F4" s="125">
        <v>1125</v>
      </c>
      <c r="G4" s="125">
        <v>705</v>
      </c>
    </row>
    <row r="5" spans="2:7" x14ac:dyDescent="0.2">
      <c r="B5" s="127" t="s">
        <v>99</v>
      </c>
      <c r="C5" s="125">
        <v>10731</v>
      </c>
      <c r="D5" s="125">
        <v>9800</v>
      </c>
      <c r="E5" s="125">
        <v>9800</v>
      </c>
      <c r="F5" s="125">
        <v>7350</v>
      </c>
      <c r="G5" s="125">
        <v>3381</v>
      </c>
    </row>
    <row r="6" spans="2:7" x14ac:dyDescent="0.2">
      <c r="B6" s="127" t="s">
        <v>97</v>
      </c>
      <c r="C6" s="125">
        <v>305</v>
      </c>
      <c r="D6" s="125">
        <v>250</v>
      </c>
      <c r="E6" s="125">
        <v>250</v>
      </c>
      <c r="F6" s="125">
        <v>187.5</v>
      </c>
      <c r="G6" s="125">
        <v>117.5</v>
      </c>
    </row>
    <row r="7" spans="2:7" x14ac:dyDescent="0.2">
      <c r="B7" s="128" t="s">
        <v>95</v>
      </c>
      <c r="C7" s="129">
        <v>17027</v>
      </c>
      <c r="D7" s="129">
        <v>15350</v>
      </c>
      <c r="E7" s="129">
        <v>15350</v>
      </c>
      <c r="F7" s="129">
        <v>11512.5</v>
      </c>
      <c r="G7" s="129">
        <v>5514.5</v>
      </c>
    </row>
    <row r="8" spans="2:7" x14ac:dyDescent="0.2">
      <c r="B8" s="127" t="s">
        <v>15</v>
      </c>
      <c r="C8" s="125">
        <v>1830</v>
      </c>
      <c r="D8" s="125">
        <v>1500</v>
      </c>
      <c r="E8" s="125">
        <v>1500</v>
      </c>
      <c r="F8" s="125">
        <v>1125</v>
      </c>
      <c r="G8" s="125">
        <v>705</v>
      </c>
    </row>
    <row r="9" spans="2:7" x14ac:dyDescent="0.2">
      <c r="B9" s="127" t="s">
        <v>99</v>
      </c>
      <c r="C9" s="125">
        <v>14892</v>
      </c>
      <c r="D9" s="125">
        <v>13600</v>
      </c>
      <c r="E9" s="125">
        <v>13600</v>
      </c>
      <c r="F9" s="125">
        <v>10200</v>
      </c>
      <c r="G9" s="125">
        <v>4692</v>
      </c>
    </row>
    <row r="10" spans="2:7" x14ac:dyDescent="0.2">
      <c r="B10" s="127" t="s">
        <v>97</v>
      </c>
      <c r="C10" s="125">
        <v>305</v>
      </c>
      <c r="D10" s="125">
        <v>250</v>
      </c>
      <c r="E10" s="125">
        <v>250</v>
      </c>
      <c r="F10" s="125">
        <v>187.5</v>
      </c>
      <c r="G10" s="125">
        <v>117.5</v>
      </c>
    </row>
    <row r="11" spans="2:7" x14ac:dyDescent="0.2">
      <c r="B11" s="128" t="s">
        <v>94</v>
      </c>
      <c r="C11" s="129">
        <v>12866</v>
      </c>
      <c r="D11" s="129">
        <v>11550</v>
      </c>
      <c r="E11" s="129">
        <v>11550</v>
      </c>
      <c r="F11" s="129">
        <v>8662.5</v>
      </c>
      <c r="G11" s="129">
        <v>4203.5</v>
      </c>
    </row>
    <row r="12" spans="2:7" x14ac:dyDescent="0.2">
      <c r="B12" s="127" t="s">
        <v>15</v>
      </c>
      <c r="C12" s="125">
        <v>1830</v>
      </c>
      <c r="D12" s="125">
        <v>1500</v>
      </c>
      <c r="E12" s="125">
        <v>1500</v>
      </c>
      <c r="F12" s="125">
        <v>1125</v>
      </c>
      <c r="G12" s="125">
        <v>705</v>
      </c>
    </row>
    <row r="13" spans="2:7" x14ac:dyDescent="0.2">
      <c r="B13" s="127" t="s">
        <v>99</v>
      </c>
      <c r="C13" s="125">
        <v>10731</v>
      </c>
      <c r="D13" s="125">
        <v>9800</v>
      </c>
      <c r="E13" s="125">
        <v>9800</v>
      </c>
      <c r="F13" s="125">
        <v>7350</v>
      </c>
      <c r="G13" s="125">
        <v>3381</v>
      </c>
    </row>
    <row r="14" spans="2:7" x14ac:dyDescent="0.2">
      <c r="B14" s="127" t="s">
        <v>97</v>
      </c>
      <c r="C14" s="125">
        <v>305</v>
      </c>
      <c r="D14" s="125">
        <v>250</v>
      </c>
      <c r="E14" s="125">
        <v>250</v>
      </c>
      <c r="F14" s="125">
        <v>187.5</v>
      </c>
      <c r="G14" s="125">
        <v>117.5</v>
      </c>
    </row>
    <row r="15" spans="2:7" x14ac:dyDescent="0.2">
      <c r="B15" s="128" t="s">
        <v>96</v>
      </c>
      <c r="C15" s="129">
        <v>1454.01</v>
      </c>
      <c r="D15" s="129">
        <v>1361.4099999999999</v>
      </c>
      <c r="E15" s="129">
        <v>1361.4099999999999</v>
      </c>
      <c r="F15" s="129">
        <v>1021.06</v>
      </c>
      <c r="G15" s="129">
        <v>432.94999999999993</v>
      </c>
    </row>
    <row r="16" spans="2:7" x14ac:dyDescent="0.2">
      <c r="B16" s="127" t="s">
        <v>97</v>
      </c>
      <c r="C16" s="125">
        <v>1454.01</v>
      </c>
      <c r="D16" s="125">
        <v>1361.4099999999999</v>
      </c>
      <c r="E16" s="125">
        <v>1361.4099999999999</v>
      </c>
      <c r="F16" s="125">
        <v>1021.06</v>
      </c>
      <c r="G16" s="125">
        <v>432.94999999999993</v>
      </c>
    </row>
    <row r="17" spans="2:7" x14ac:dyDescent="0.2">
      <c r="B17" s="128" t="s">
        <v>92</v>
      </c>
      <c r="C17" s="129">
        <v>30495.5</v>
      </c>
      <c r="D17" s="129">
        <v>27650</v>
      </c>
      <c r="E17" s="129">
        <v>27650</v>
      </c>
      <c r="F17" s="129">
        <v>20737.5</v>
      </c>
      <c r="G17" s="129">
        <v>9758</v>
      </c>
    </row>
    <row r="18" spans="2:7" x14ac:dyDescent="0.2">
      <c r="B18" s="127" t="s">
        <v>15</v>
      </c>
      <c r="C18" s="125">
        <v>1830</v>
      </c>
      <c r="D18" s="125">
        <v>1500</v>
      </c>
      <c r="E18" s="125">
        <v>1500</v>
      </c>
      <c r="F18" s="125">
        <v>1125</v>
      </c>
      <c r="G18" s="125">
        <v>705</v>
      </c>
    </row>
    <row r="19" spans="2:7" x14ac:dyDescent="0.2">
      <c r="B19" s="127" t="s">
        <v>99</v>
      </c>
      <c r="C19" s="125">
        <v>28360.5</v>
      </c>
      <c r="D19" s="125">
        <v>25900</v>
      </c>
      <c r="E19" s="125">
        <v>25900</v>
      </c>
      <c r="F19" s="125">
        <v>19425</v>
      </c>
      <c r="G19" s="125">
        <v>8935.5</v>
      </c>
    </row>
    <row r="20" spans="2:7" x14ac:dyDescent="0.2">
      <c r="B20" s="127" t="s">
        <v>97</v>
      </c>
      <c r="C20" s="125">
        <v>305</v>
      </c>
      <c r="D20" s="125">
        <v>250</v>
      </c>
      <c r="E20" s="125">
        <v>250</v>
      </c>
      <c r="F20" s="125">
        <v>187.5</v>
      </c>
      <c r="G20" s="125">
        <v>117.5</v>
      </c>
    </row>
    <row r="21" spans="2:7" ht="15" x14ac:dyDescent="0.25">
      <c r="B21" s="130" t="s">
        <v>35</v>
      </c>
      <c r="C21" s="131">
        <v>74708.510000000009</v>
      </c>
      <c r="D21" s="131">
        <v>67461.41</v>
      </c>
      <c r="E21" s="131">
        <v>67461.41</v>
      </c>
      <c r="F21" s="131">
        <v>50596.06</v>
      </c>
      <c r="G21" s="131">
        <v>24112.45</v>
      </c>
    </row>
    <row r="26" spans="2:7" ht="51" x14ac:dyDescent="0.2">
      <c r="B26" s="15"/>
      <c r="C26" s="132" t="s">
        <v>42</v>
      </c>
      <c r="D26" s="132" t="s">
        <v>40</v>
      </c>
      <c r="E26" s="132" t="s">
        <v>73</v>
      </c>
      <c r="F26" s="132" t="s">
        <v>8</v>
      </c>
      <c r="G26" s="132" t="s">
        <v>60</v>
      </c>
    </row>
    <row r="27" spans="2:7" x14ac:dyDescent="0.2">
      <c r="B27" s="166" t="s">
        <v>93</v>
      </c>
      <c r="C27" s="167">
        <v>12866</v>
      </c>
      <c r="D27" s="167">
        <v>11550</v>
      </c>
      <c r="E27" s="167">
        <v>11550</v>
      </c>
      <c r="F27" s="167">
        <v>8662.5</v>
      </c>
      <c r="G27" s="167">
        <v>4203.5</v>
      </c>
    </row>
    <row r="28" spans="2:7" x14ac:dyDescent="0.2">
      <c r="B28" s="166" t="s">
        <v>95</v>
      </c>
      <c r="C28" s="167">
        <v>17027</v>
      </c>
      <c r="D28" s="167">
        <v>15350</v>
      </c>
      <c r="E28" s="167">
        <v>15350</v>
      </c>
      <c r="F28" s="167">
        <v>11512.5</v>
      </c>
      <c r="G28" s="167">
        <v>5514.5</v>
      </c>
    </row>
    <row r="29" spans="2:7" x14ac:dyDescent="0.2">
      <c r="B29" s="166" t="s">
        <v>94</v>
      </c>
      <c r="C29" s="167">
        <v>12866</v>
      </c>
      <c r="D29" s="167">
        <v>11550</v>
      </c>
      <c r="E29" s="167">
        <v>11550</v>
      </c>
      <c r="F29" s="167">
        <v>8662.5</v>
      </c>
      <c r="G29" s="167">
        <v>4203.5</v>
      </c>
    </row>
    <row r="30" spans="2:7" x14ac:dyDescent="0.2">
      <c r="B30" s="166" t="s">
        <v>96</v>
      </c>
      <c r="C30" s="167">
        <v>1454.01</v>
      </c>
      <c r="D30" s="167">
        <v>1361.4099999999999</v>
      </c>
      <c r="E30" s="167">
        <v>1361.4099999999999</v>
      </c>
      <c r="F30" s="167">
        <v>1021.06</v>
      </c>
      <c r="G30" s="167">
        <v>432.94999999999993</v>
      </c>
    </row>
    <row r="31" spans="2:7" x14ac:dyDescent="0.2">
      <c r="B31" s="166" t="s">
        <v>92</v>
      </c>
      <c r="C31" s="167">
        <v>30495.5</v>
      </c>
      <c r="D31" s="167">
        <v>27650</v>
      </c>
      <c r="E31" s="167">
        <v>27650</v>
      </c>
      <c r="F31" s="167">
        <v>20737.5</v>
      </c>
      <c r="G31" s="167">
        <v>9758</v>
      </c>
    </row>
    <row r="32" spans="2:7" ht="15" x14ac:dyDescent="0.25">
      <c r="B32" s="130" t="s">
        <v>35</v>
      </c>
      <c r="C32" s="131">
        <v>74708.510000000009</v>
      </c>
      <c r="D32" s="131">
        <v>67461.41</v>
      </c>
      <c r="E32" s="131">
        <v>67461.41</v>
      </c>
      <c r="F32" s="131">
        <v>50596.06</v>
      </c>
      <c r="G32" s="131">
        <v>24112.45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10</vt:i4>
      </vt:variant>
    </vt:vector>
  </HeadingPairs>
  <TitlesOfParts>
    <vt:vector size="16" baseType="lpstr">
      <vt:lpstr>1. PODATKI-Navodila</vt:lpstr>
      <vt:lpstr>2. FINANČNI NAČRT</vt:lpstr>
      <vt:lpstr>3.zbirno-aktivnosti</vt:lpstr>
      <vt:lpstr>4.zbirno-partneri</vt:lpstr>
      <vt:lpstr>5.zbirno-partner_kat. stroškov</vt:lpstr>
      <vt:lpstr>List1</vt:lpstr>
      <vt:lpstr>Enota</vt:lpstr>
      <vt:lpstr>Kategorija_stroška</vt:lpstr>
      <vt:lpstr>Naziv_aktivnosti</vt:lpstr>
      <vt:lpstr>Naziv_partnerja</vt:lpstr>
      <vt:lpstr>'1. PODATKI-Navodila'!Področje_tiskanja</vt:lpstr>
      <vt:lpstr>'2. FINANČNI NAČRT'!Področje_tiskanja</vt:lpstr>
      <vt:lpstr>'3.zbirno-aktivnosti'!Področje_tiskanja</vt:lpstr>
      <vt:lpstr>'4.zbirno-partneri'!Področje_tiskanja</vt:lpstr>
      <vt:lpstr>'5.zbirno-partner_kat. stroškov'!Področje_tiskanja</vt:lpstr>
      <vt:lpstr>'2. FINANČNI NAČRT'!Tiskanje_naslovov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Roman Medved</cp:lastModifiedBy>
  <cp:lastPrinted>2022-11-10T11:25:42Z</cp:lastPrinted>
  <dcterms:created xsi:type="dcterms:W3CDTF">2011-03-22T09:29:16Z</dcterms:created>
  <dcterms:modified xsi:type="dcterms:W3CDTF">2022-11-17T14:12:42Z</dcterms:modified>
</cp:coreProperties>
</file>